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pto Detallado 2016-2019" sheetId="1" r:id="rId1"/>
  </sheets>
  <externalReferences>
    <externalReference r:id="rId2"/>
    <externalReference r:id="rId3"/>
  </externalReferences>
  <definedNames>
    <definedName name="_cie1">#REF!</definedName>
    <definedName name="_cie2">#REF!</definedName>
    <definedName name="_cie3">#REF!</definedName>
    <definedName name="_cie4">#REF!</definedName>
    <definedName name="_cie5">#REF!</definedName>
    <definedName name="_cie6">#REF!</definedName>
    <definedName name="Acomet_pvc_1_2_estrato_2">#REF!</definedName>
    <definedName name="Acomet_pvc_1_2_estrato_2a">#REF!</definedName>
    <definedName name="Acomet_pvc_1_2_estrato_3">#REF!</definedName>
    <definedName name="Acomet_pvc_1_2_estrato_4">#REF!</definedName>
    <definedName name="Acomet_pvc_3_4_estrato_1">#REF!</definedName>
    <definedName name="Acomet_pvc_3_4_estrato_2">#REF!</definedName>
    <definedName name="Acomet_pvc_3_4_estrato_3">#REF!</definedName>
    <definedName name="Acomet_pvc_3_4_estrato_4">#REF!</definedName>
    <definedName name="ADM">[2]PERSOADMIN!$A$2:$A$5</definedName>
    <definedName name="Anden_concret_e0.10">#REF!</definedName>
    <definedName name="apasanit10">#REF!</definedName>
    <definedName name="apasanit11">#REF!</definedName>
    <definedName name="apasanit12">#REF!</definedName>
    <definedName name="apasanit13">#REF!</definedName>
    <definedName name="apasanit14">#REF!</definedName>
    <definedName name="apasanit15">#REF!</definedName>
    <definedName name="apasanit16">#REF!</definedName>
    <definedName name="apasanit17">#REF!</definedName>
    <definedName name="apasanit18">#REF!</definedName>
    <definedName name="apasanit19">#REF!</definedName>
    <definedName name="apasanit2">#REF!</definedName>
    <definedName name="apasanit20">#REF!</definedName>
    <definedName name="apasanit3">#REF!</definedName>
    <definedName name="apasanit4">#REF!</definedName>
    <definedName name="apasanit5">#REF!</definedName>
    <definedName name="apasanit6">#REF!</definedName>
    <definedName name="apasanit7">#REF!</definedName>
    <definedName name="apasanit8">#REF!</definedName>
    <definedName name="apasanit9">#REF!</definedName>
    <definedName name="AUX">[2]AUXILIARTEC!$A$2:$A$4</definedName>
    <definedName name="carpmad10">#REF!</definedName>
    <definedName name="carpmad11">#REF!</definedName>
    <definedName name="carpmad12">#REF!</definedName>
    <definedName name="carpmad13">#REF!</definedName>
    <definedName name="carpmad14">#REF!</definedName>
    <definedName name="carpmad15">#REF!</definedName>
    <definedName name="carpmad16">#REF!</definedName>
    <definedName name="carpmad2">#REF!</definedName>
    <definedName name="carpmad3">#REF!</definedName>
    <definedName name="carpmad4">#REF!</definedName>
    <definedName name="carpmad5">#REF!</definedName>
    <definedName name="carpmad6">#REF!</definedName>
    <definedName name="carpmad7">#REF!</definedName>
    <definedName name="carpmad8">#REF!</definedName>
    <definedName name="carpmad9">#REF!</definedName>
    <definedName name="carpmet1">#REF!</definedName>
    <definedName name="carpmet10">#REF!</definedName>
    <definedName name="carpmet11">#REF!</definedName>
    <definedName name="carpmet12">#REF!</definedName>
    <definedName name="carpmet13">#REF!</definedName>
    <definedName name="carpmet14">#REF!</definedName>
    <definedName name="carpmet15">#REF!</definedName>
    <definedName name="carpmet16">#REF!</definedName>
    <definedName name="carpmet17">#REF!</definedName>
    <definedName name="carpmet18">#REF!</definedName>
    <definedName name="carpmet19">#REF!</definedName>
    <definedName name="carpmet2">#REF!</definedName>
    <definedName name="carpmet20">#REF!</definedName>
    <definedName name="carpmet21">#REF!</definedName>
    <definedName name="carpmet22">#REF!</definedName>
    <definedName name="carpmet3">#REF!</definedName>
    <definedName name="carpmet4">#REF!</definedName>
    <definedName name="carpmet5">#REF!</definedName>
    <definedName name="carpmet6">#REF!</definedName>
    <definedName name="carpmet7">#REF!</definedName>
    <definedName name="carpmet8">#REF!</definedName>
    <definedName name="carpmet9">#REF!</definedName>
    <definedName name="carpmetal1">#REF!</definedName>
    <definedName name="CAT">[2]DIRECTVOS!$A$2:$A$9</definedName>
    <definedName name="Columna_0.20x0.36">#REF!</definedName>
    <definedName name="Columna_0.25x0.25m">#REF!</definedName>
    <definedName name="Columna_0.25x0.30m">#REF!</definedName>
    <definedName name="Columna_0.25x0.30m_6">#REF!</definedName>
    <definedName name="Columna_0.45x0.30_1_2">#REF!</definedName>
    <definedName name="Columna_0.45x0.30m">#REF!</definedName>
    <definedName name="columneta_0.07x0.30m">#REF!</definedName>
    <definedName name="columneta_0.12x0.3m">#REF!</definedName>
    <definedName name="Columneta_0.15x0.15m">#REF!</definedName>
    <definedName name="columneta_0.15x0.30m">#REF!</definedName>
    <definedName name="Const_punt_sanit_pvc2">#REF!</definedName>
    <definedName name="Const_punt_sanit_pvc4">#REF!</definedName>
    <definedName name="cu_10">#REF!</definedName>
    <definedName name="cu_11">#REF!</definedName>
    <definedName name="cu_12">#REF!</definedName>
    <definedName name="cu_13">#REF!</definedName>
    <definedName name="cu_14">#REF!</definedName>
    <definedName name="cu_15">#REF!</definedName>
    <definedName name="cu_16">#REF!</definedName>
    <definedName name="cu_17">#REF!</definedName>
    <definedName name="cu_18">#REF!</definedName>
    <definedName name="cu_19">#REF!</definedName>
    <definedName name="cu_2">#REF!</definedName>
    <definedName name="cu_20">#REF!</definedName>
    <definedName name="cu_21">#REF!</definedName>
    <definedName name="cu_22">#REF!</definedName>
    <definedName name="cu_23">#REF!</definedName>
    <definedName name="cu_24">#REF!</definedName>
    <definedName name="cu_25">#REF!</definedName>
    <definedName name="cu_26">#REF!</definedName>
    <definedName name="cu_27">#REF!</definedName>
    <definedName name="cu_28">#REF!</definedName>
    <definedName name="cu_29">#REF!</definedName>
    <definedName name="cu_3">#REF!</definedName>
    <definedName name="CU_30">#REF!</definedName>
    <definedName name="cu_4">#REF!</definedName>
    <definedName name="cu_5">#REF!</definedName>
    <definedName name="cu_6">#REF!</definedName>
    <definedName name="cu_7">#REF!</definedName>
    <definedName name="cu_8">#REF!</definedName>
    <definedName name="cu_9">#REF!</definedName>
    <definedName name="Dintel_concret_3000psi">#REF!</definedName>
    <definedName name="elec1">#REF!</definedName>
    <definedName name="elec10">#REF!</definedName>
    <definedName name="elec11">#REF!</definedName>
    <definedName name="elec12">#REF!</definedName>
    <definedName name="elec13">#REF!</definedName>
    <definedName name="elec14">#REF!</definedName>
    <definedName name="elec15">#REF!</definedName>
    <definedName name="elec16">#REF!</definedName>
    <definedName name="elec17">#REF!</definedName>
    <definedName name="elec18">#REF!</definedName>
    <definedName name="elec19">#REF!</definedName>
    <definedName name="elec2">#REF!</definedName>
    <definedName name="elec20">#REF!</definedName>
    <definedName name="elec21">#REF!</definedName>
    <definedName name="elec22">#REF!</definedName>
    <definedName name="elec23">#REF!</definedName>
    <definedName name="elec24">#REF!</definedName>
    <definedName name="elec25">#REF!</definedName>
    <definedName name="elec26">#REF!</definedName>
    <definedName name="elec27">#REF!</definedName>
    <definedName name="elec28">#REF!</definedName>
    <definedName name="elec29">#REF!</definedName>
    <definedName name="elec3">#REF!</definedName>
    <definedName name="elec30">#REF!</definedName>
    <definedName name="elec31">#REF!</definedName>
    <definedName name="elec32">#REF!</definedName>
    <definedName name="elec33">#REF!</definedName>
    <definedName name="elec34">#REF!</definedName>
    <definedName name="elec35">#REF!</definedName>
    <definedName name="elec36">#REF!</definedName>
    <definedName name="elec37">#REF!</definedName>
    <definedName name="elec38">#REF!</definedName>
    <definedName name="elec39">#REF!</definedName>
    <definedName name="elec4">#REF!</definedName>
    <definedName name="elec40">#REF!</definedName>
    <definedName name="elec41">#REF!</definedName>
    <definedName name="elec42">#REF!</definedName>
    <definedName name="elec43">#REF!</definedName>
    <definedName name="elec44">#REF!</definedName>
    <definedName name="elec5">#REF!</definedName>
    <definedName name="elec6">#REF!</definedName>
    <definedName name="elec7">#REF!</definedName>
    <definedName name="elec8">#REF!</definedName>
    <definedName name="elec9">#REF!</definedName>
    <definedName name="ENS">[2]ENS!$B$2:$B$50</definedName>
    <definedName name="estuco10">#REF!</definedName>
    <definedName name="estuco11">#REF!</definedName>
    <definedName name="estuco12">#REF!</definedName>
    <definedName name="estuco13">#REF!</definedName>
    <definedName name="estuco14">#REF!</definedName>
    <definedName name="estuco15">#REF!</definedName>
    <definedName name="estuco16">#REF!</definedName>
    <definedName name="estuco17">#REF!</definedName>
    <definedName name="estuco18">#REF!</definedName>
    <definedName name="estuco19">#REF!</definedName>
    <definedName name="estuco2">#REF!</definedName>
    <definedName name="estuco20">#REF!</definedName>
    <definedName name="estuco21">#REF!</definedName>
    <definedName name="estuco22">#REF!</definedName>
    <definedName name="estuco23">#REF!</definedName>
    <definedName name="estuco3">#REF!</definedName>
    <definedName name="estuco4">#REF!</definedName>
    <definedName name="estuco5">#REF!</definedName>
    <definedName name="estuco6">#REF!</definedName>
    <definedName name="estuco7">#REF!</definedName>
    <definedName name="estuco8">#REF!</definedName>
    <definedName name="estuco9">#REF!</definedName>
    <definedName name="Exc_man_roca_agua_2_4m_bomb">#REF!</definedName>
    <definedName name="excava52">#REF!</definedName>
    <definedName name="excava53">#REF!</definedName>
    <definedName name="m_10">#REF!</definedName>
    <definedName name="m_11">#REF!</definedName>
    <definedName name="m_12">#REF!</definedName>
    <definedName name="m_13">#REF!</definedName>
    <definedName name="m_14">#REF!</definedName>
    <definedName name="m_15">#REF!</definedName>
    <definedName name="m_16">#REF!</definedName>
    <definedName name="m_17">#REF!</definedName>
    <definedName name="m_18">#REF!</definedName>
    <definedName name="m_19">#REF!</definedName>
    <definedName name="m_2">#REF!</definedName>
    <definedName name="m_20">#REF!</definedName>
    <definedName name="m_21">#REF!</definedName>
    <definedName name="m_22">#REF!</definedName>
    <definedName name="m_23">#REF!</definedName>
    <definedName name="m_3">#REF!</definedName>
    <definedName name="m_4">#REF!</definedName>
    <definedName name="m_5">#REF!</definedName>
    <definedName name="m_6">#REF!</definedName>
    <definedName name="m_7">#REF!</definedName>
    <definedName name="m_8">#REF!</definedName>
    <definedName name="m_9">#REF!</definedName>
    <definedName name="mobilurban2">#REF!</definedName>
    <definedName name="mobilurban3">#REF!</definedName>
    <definedName name="mobilurban4">#REF!</definedName>
    <definedName name="mobilurban5">#REF!</definedName>
    <definedName name="mobilurban6">#REF!</definedName>
    <definedName name="mobilurban7">#REF!</definedName>
    <definedName name="mobilurban8">#REF!</definedName>
    <definedName name="mobilurban9">#REF!</definedName>
    <definedName name="otros_2">#REF!</definedName>
    <definedName name="otros_3">#REF!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is_1">#REF!</definedName>
    <definedName name="pis_10">#REF!</definedName>
    <definedName name="pis_11">#REF!</definedName>
    <definedName name="pis_12">#REF!</definedName>
    <definedName name="pis_13">#REF!</definedName>
    <definedName name="pis_14">#REF!</definedName>
    <definedName name="pis_15">#REF!</definedName>
    <definedName name="pis_16">#REF!</definedName>
    <definedName name="pis_17">#REF!</definedName>
    <definedName name="pis_18">#REF!</definedName>
    <definedName name="pis_19">#REF!</definedName>
    <definedName name="pis_2">#REF!</definedName>
    <definedName name="pis_20">#REF!</definedName>
    <definedName name="pis_21">#REF!</definedName>
    <definedName name="pis_22">#REF!</definedName>
    <definedName name="pis_23">#REF!</definedName>
    <definedName name="pis_24">#REF!</definedName>
    <definedName name="pis_25">#REF!</definedName>
    <definedName name="pis_267">#REF!</definedName>
    <definedName name="pis_27">#REF!</definedName>
    <definedName name="pis_28">#REF!</definedName>
    <definedName name="pis_29">#REF!</definedName>
    <definedName name="pis_3">#REF!</definedName>
    <definedName name="pis_30">#REF!</definedName>
    <definedName name="pis_31">#REF!</definedName>
    <definedName name="pis_32">#REF!</definedName>
    <definedName name="pis_33">#REF!</definedName>
    <definedName name="pis_34">#REF!</definedName>
    <definedName name="pis_4">#REF!</definedName>
    <definedName name="pis_5">#REF!</definedName>
    <definedName name="pis_6">#REF!</definedName>
    <definedName name="pis_8">#REF!</definedName>
    <definedName name="pis_9">#REF!</definedName>
    <definedName name="Placa_maciza_h0.08">#REF!</definedName>
    <definedName name="prelim_41">#REF!</definedName>
    <definedName name="Punt_pvc_agua_1_2_ducha">#REF!</definedName>
    <definedName name="Punt_pvc_agua_1_2_lavam">#REF!</definedName>
    <definedName name="Red_sumin_pvc_2">#REF!</definedName>
    <definedName name="Sum_inst_red_hidr_pvc_1">#REF!</definedName>
    <definedName name="Sum_inst_red_hidr_pvc_1_2">#REF!</definedName>
    <definedName name="Sum_inst_red_hidrau_pvc_3_4">#REF!</definedName>
    <definedName name="Sum_inst_tanq_elev_ac_1000">#REF!</definedName>
    <definedName name="Sum_inst_tanq_elev_ac_250">#REF!</definedName>
    <definedName name="Sum_inst_tanq_elev_ac_500">#REF!</definedName>
    <definedName name="Sum_inst_tanq_elev_plast_1000">#REF!</definedName>
    <definedName name="Sum_inst_tanq_elev_plast_250">#REF!</definedName>
    <definedName name="Sum_inst_tanq_elev_plast_500">#REF!</definedName>
    <definedName name="Sumin_inst_llav_registr_3_4">#REF!</definedName>
    <definedName name="Suminis_inst_red_sanit_pvc2">#REF!</definedName>
    <definedName name="Suminist_instal_rejilla_piso">#REF!</definedName>
    <definedName name="Sumn_inst_red_sanit_pvc4">#REF!</definedName>
    <definedName name="Sumn_inst_red_sanit_pvc6">#REF!</definedName>
    <definedName name="TEC">[2]PERSTECNI!$A$2:$A$15</definedName>
    <definedName name="_xlnm.Print_Titles" localSheetId="0">'Ppto Detallado 2016-2019'!$1:$1</definedName>
    <definedName name="TRANS">[2]TRANS!$A$1:$A$65536</definedName>
    <definedName name="Tuber_aguas_negr_pvc3">#REF!</definedName>
    <definedName name="Tuberia_ag_lluv_pvc_3">#REF!</definedName>
    <definedName name="Tuberia_revintila_pvc3">#REF!</definedName>
    <definedName name="vias2">#REF!</definedName>
    <definedName name="vias3">#REF!</definedName>
    <definedName name="vias4">#REF!</definedName>
    <definedName name="vias5">#REF!</definedName>
    <definedName name="vias6">#REF!</definedName>
    <definedName name="vias7">#REF!</definedName>
    <definedName name="vias8">#REF!</definedName>
    <definedName name="vias9">#REF!</definedName>
    <definedName name="Viga_0.20x0.36">#REF!</definedName>
    <definedName name="Viga_aerea_0.10x0.20">#REF!</definedName>
    <definedName name="Viga_amarre_0.12x0.20">#REF!</definedName>
    <definedName name="Viga_amarre_0.12x0.25">#REF!</definedName>
    <definedName name="Viga_amarre_0.12x0.30">#REF!</definedName>
    <definedName name="Viga_amarre_0.12x0.30_4">#REF!</definedName>
    <definedName name="Viga_amarre_0.15x0.30">#REF!</definedName>
    <definedName name="Viga_amarre_0.20x0.25">#REF!</definedName>
    <definedName name="Viga_correa_0.08x0.20">#REF!</definedName>
  </definedNames>
  <calcPr calcId="144525"/>
</workbook>
</file>

<file path=xl/calcChain.xml><?xml version="1.0" encoding="utf-8"?>
<calcChain xmlns="http://schemas.openxmlformats.org/spreadsheetml/2006/main">
  <c r="L49" i="1" l="1"/>
  <c r="L48" i="1"/>
  <c r="M44" i="1"/>
  <c r="H44" i="1"/>
  <c r="W43" i="1"/>
  <c r="W44" i="1" s="1"/>
  <c r="R43" i="1"/>
  <c r="R44" i="1" s="1"/>
  <c r="M39" i="1"/>
  <c r="H39" i="1"/>
  <c r="W38" i="1"/>
  <c r="W39" i="1" s="1"/>
  <c r="V38" i="1"/>
  <c r="R38" i="1"/>
  <c r="R39" i="1" s="1"/>
  <c r="Q38" i="1"/>
  <c r="M33" i="1"/>
  <c r="H33" i="1"/>
  <c r="W32" i="1"/>
  <c r="V32" i="1"/>
  <c r="R32" i="1"/>
  <c r="Q32" i="1"/>
  <c r="V31" i="1"/>
  <c r="W31" i="1" s="1"/>
  <c r="W33" i="1" s="1"/>
  <c r="Q31" i="1"/>
  <c r="R31" i="1" s="1"/>
  <c r="R33" i="1" s="1"/>
  <c r="Q25" i="1"/>
  <c r="R25" i="1" s="1"/>
  <c r="M25" i="1"/>
  <c r="M26" i="1" s="1"/>
  <c r="R24" i="1"/>
  <c r="Q24" i="1"/>
  <c r="V24" i="1" s="1"/>
  <c r="W24" i="1" s="1"/>
  <c r="H24" i="1"/>
  <c r="Q23" i="1"/>
  <c r="R23" i="1" s="1"/>
  <c r="H23" i="1"/>
  <c r="H26" i="1" s="1"/>
  <c r="W17" i="1"/>
  <c r="V17" i="1"/>
  <c r="U17" i="1"/>
  <c r="T17" i="1"/>
  <c r="H17" i="1"/>
  <c r="Q14" i="1"/>
  <c r="R14" i="1" s="1"/>
  <c r="H14" i="1"/>
  <c r="W13" i="1"/>
  <c r="R13" i="1"/>
  <c r="H13" i="1"/>
  <c r="W10" i="1"/>
  <c r="R10" i="1"/>
  <c r="R18" i="1" s="1"/>
  <c r="M10" i="1"/>
  <c r="M18" i="1" s="1"/>
  <c r="M45" i="1" s="1"/>
  <c r="H10" i="1"/>
  <c r="H18" i="1" s="1"/>
  <c r="H45" i="1" s="1"/>
  <c r="R26" i="1" l="1"/>
  <c r="R45" i="1" s="1"/>
  <c r="V14" i="1"/>
  <c r="W14" i="1" s="1"/>
  <c r="W18" i="1" s="1"/>
  <c r="V23" i="1"/>
  <c r="W23" i="1" s="1"/>
  <c r="V25" i="1"/>
  <c r="W25" i="1" s="1"/>
  <c r="W26" i="1" l="1"/>
  <c r="W45" i="1" s="1"/>
  <c r="H46" i="1" s="1"/>
  <c r="H48" i="1" s="1"/>
</calcChain>
</file>

<file path=xl/sharedStrings.xml><?xml version="1.0" encoding="utf-8"?>
<sst xmlns="http://schemas.openxmlformats.org/spreadsheetml/2006/main" count="271" uniqueCount="51">
  <si>
    <t xml:space="preserve">PROYECTO "FORTALECIMIENTO DE LA SEÑALIZACIÓN VIAL EN EL MUNICIPIO DE BARRANCABERMEJA"                                                                                                                                   </t>
  </si>
  <si>
    <t>PRESUPUESTO DETALLADO 2016 - 2019</t>
  </si>
  <si>
    <t>PILAR: SEGURIDAD HUMANA.</t>
  </si>
  <si>
    <t>LINEA ESTRATÉGICA: DESARROLLO TERRITORIAL.</t>
  </si>
  <si>
    <t>PROGRAMA: SISTEMA INTEGRAL DE CONTROL DE TRÁNSITO.</t>
  </si>
  <si>
    <t>1. META 1: Demarcar 10.000 metros cuadrados de marcas viales, durante el cuatrienio.</t>
  </si>
  <si>
    <t>1.1. ACTIVIDAD 1: Apoyo para el fortalecimiento de la señalización vial en el municipio de Barrancabermeja.</t>
  </si>
  <si>
    <t>MANO DE OBRA CALIFICADA</t>
  </si>
  <si>
    <t>ITEM</t>
  </si>
  <si>
    <t>COMPONENTE</t>
  </si>
  <si>
    <t>UNIDAD DE MEDIDA</t>
  </si>
  <si>
    <t>MESES</t>
  </si>
  <si>
    <t>CANTIDAD</t>
  </si>
  <si>
    <t>VALOR UNITARIO</t>
  </si>
  <si>
    <t>VALOR TOTAL 2016</t>
  </si>
  <si>
    <t>VALOR TOTAL 2017</t>
  </si>
  <si>
    <t>VALOR TOTAL 2018</t>
  </si>
  <si>
    <t>VALOR TOTAL 2019</t>
  </si>
  <si>
    <t>Prestación de Servicios Profesionales como Ingeniero Civil o de Vías y Transporte para apoyo de las actividades administrativas en materia de Señalización y demas que requiera la División Técnica de la ITTB.</t>
  </si>
  <si>
    <t>Persona</t>
  </si>
  <si>
    <t>5 Meses y 6 dias</t>
  </si>
  <si>
    <t>MANO DE NO OBRA CALIFICADA</t>
  </si>
  <si>
    <t xml:space="preserve">Prestación de servicios de apoyo a la gestión como ayudantes de señalización. </t>
  </si>
  <si>
    <t>8 Meses 20 dias</t>
  </si>
  <si>
    <t>Prestación de servicios de apoyo a la gestión como ayudantes de señalización. 2 personas por 3 meses y 12 días.</t>
  </si>
  <si>
    <t xml:space="preserve">OTROS GASTOS GENERALES </t>
  </si>
  <si>
    <t>Alquiler de máquina portátil para la demarcación horizontal de vías.</t>
  </si>
  <si>
    <t>Unidad</t>
  </si>
  <si>
    <t>N/A</t>
  </si>
  <si>
    <t>VALOR POR COMPONENTE</t>
  </si>
  <si>
    <t>2. META 2: Demarcar 20.000 metros lineales, durante el cuatrienio.</t>
  </si>
  <si>
    <t>2.1. ACTIVIDAD 2: Apoyo para el fortalecimiento de la señalización vial horizontal en el municipio de Barrancabermeja.</t>
  </si>
  <si>
    <t xml:space="preserve">Obra Pública para la señalización víal Horizontal en el municipio de Barrancabermeja </t>
  </si>
  <si>
    <t xml:space="preserve">Interventoría Técnica, Administrativa y Financiera para la señalización víal Horizontal en el Municipio de Barrancabermeja  </t>
  </si>
  <si>
    <t xml:space="preserve">Suministro de insumos, materiales y herramientas para la señalización de algunas vías del municipio de Barrancabermeja </t>
  </si>
  <si>
    <t>3. META 3: Instalar doscientas (200) señales verticales nuevas, durante el cuatrienio.</t>
  </si>
  <si>
    <t>3.1. ACTIVIDAD 3: Apoyo para el fortalecimiento de la señalización vial vertical en el municipio de Barrancabermeja.</t>
  </si>
  <si>
    <t xml:space="preserve">Obra pública para la señalización vial Vertical en el Municipio de Barrancabermeja </t>
  </si>
  <si>
    <t xml:space="preserve">Interventoría Técnica, administrativa y financiera para la señalización vial vertical en el municipio de Barrancabermeja  </t>
  </si>
  <si>
    <t>4. META 4: Realizar mantenimiento a cien (100) señales verticales, durante el cuatrienio.</t>
  </si>
  <si>
    <t>4.1. ACTIVIDAD 4: Apoyo para el mantenimiento de señales verticales en el muncipio de Barrancabermeja.</t>
  </si>
  <si>
    <t>Obra pública para el mantenimiento de señales verticales en el municipio de Barrancabermeja.</t>
  </si>
  <si>
    <t>1.2. ACTIVIDAD 5: Apoyo para la socialización de las actividades para el fortalecimiento de la señalización vial en el municipio de Barrancabermeja.</t>
  </si>
  <si>
    <t>Profesional para apoyar en la socialización de las actividades para el fortalecimiento de la señalización vial en el municipio de Barrancabermeja.</t>
  </si>
  <si>
    <t>VALOR DE LA ACTIVIDAD POR AÑO</t>
  </si>
  <si>
    <t xml:space="preserve">VALOR TOTAL DE LA META </t>
  </si>
  <si>
    <t>sumin</t>
  </si>
  <si>
    <t>EJECUCIÓN</t>
  </si>
  <si>
    <t>OBRA</t>
  </si>
  <si>
    <t>ALBERTO RAFAEL COTES ACOSTA</t>
  </si>
  <si>
    <t>Director Transito y Transporte de Barrancabermeja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</si>
</sst>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#,##0\ _€"/>
    <numFmt numFmtId="166" formatCode="&quot;$&quot;\ #,##0"/>
    <numFmt numFmtId="167" formatCode="[$$-240A]\ #,##0.00"/>
    <numFmt numFmtId="168" formatCode="_-* #,##0\ _p_t_a_-;\-* #,##0\ _p_t_a_-;_-* &quot;-&quot;\ _p_t_a_-;_-@_-"/>
    <numFmt numFmtId="169" formatCode="_ * #,##0.00_ ;_ * \-#,##0.00_ ;_ * &quot;-&quot;??_ ;_ @_ "/>
    <numFmt numFmtId="170" formatCode="_-* #,##0.00\ &quot;€&quot;_-;\-* #,##0.00\ &quot;€&quot;_-;_-* &quot;-&quot;??\ &quot;€&quot;_-;_-@_-"/>
    <numFmt numFmtId="171" formatCode="#,##0&quot; $&quot;;[Red]\-#,##0&quot; $&quot;"/>
    <numFmt numFmtId="172" formatCode="_ * #,##0_ ;_ * \-#,##0_ ;_ * &quot;-&quot;??_ ;_ @_ "/>
    <numFmt numFmtId="173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0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ill="0" applyAlignment="0" applyProtection="0"/>
    <xf numFmtId="41" fontId="10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Protection="0">
      <alignment vertical="top"/>
    </xf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164" fontId="1" fillId="0" borderId="0"/>
    <xf numFmtId="0" fontId="10" fillId="0" borderId="0">
      <alignment vertical="top"/>
    </xf>
    <xf numFmtId="9" fontId="10" fillId="0" borderId="0" applyFill="0" applyAlignment="0" applyProtection="0"/>
    <xf numFmtId="9" fontId="10" fillId="0" borderId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9" fillId="6" borderId="1" xfId="1" applyFont="1" applyFill="1" applyBorder="1" applyAlignment="1">
      <alignment horizontal="right" vertical="center"/>
    </xf>
    <xf numFmtId="164" fontId="9" fillId="6" borderId="1" xfId="1" applyNumberFormat="1" applyFont="1" applyFill="1" applyBorder="1" applyAlignment="1">
      <alignment horizontal="center" vertical="center"/>
    </xf>
    <xf numFmtId="167" fontId="9" fillId="6" borderId="1" xfId="1" applyNumberFormat="1" applyFont="1" applyFill="1" applyBorder="1" applyAlignment="1">
      <alignment horizontal="right" vertical="center"/>
    </xf>
    <xf numFmtId="164" fontId="13" fillId="0" borderId="0" xfId="1" applyNumberFormat="1" applyFont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justify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wrapText="1"/>
    </xf>
    <xf numFmtId="164" fontId="16" fillId="7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/>
    </xf>
  </cellXfs>
  <cellStyles count="27">
    <cellStyle name="Comma [0]_Hoja de Calculo A&amp;C Andina" xfId="2"/>
    <cellStyle name="Comma 2" xfId="3"/>
    <cellStyle name="Euro" xfId="4"/>
    <cellStyle name="Millares [0] 2" xfId="5"/>
    <cellStyle name="Millares [0] 3" xfId="6"/>
    <cellStyle name="Millares 2" xfId="7"/>
    <cellStyle name="Millares 3" xfId="8"/>
    <cellStyle name="Millares 6" xfId="9"/>
    <cellStyle name="Moneda 2" xfId="10"/>
    <cellStyle name="Moneda 2 2" xfId="11"/>
    <cellStyle name="Moneda 3" xfId="12"/>
    <cellStyle name="Normal" xfId="0" builtinId="0"/>
    <cellStyle name="Normal 10" xfId="13"/>
    <cellStyle name="Normal 2" xfId="1"/>
    <cellStyle name="Normal 2 10 2" xfId="14"/>
    <cellStyle name="Normal 2 2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Porcentaje 2" xfId="22"/>
    <cellStyle name="Porcentaje 2 2" xfId="23"/>
    <cellStyle name="Porcentaje 2 3" xfId="24"/>
    <cellStyle name="Porcentual 2" xfId="25"/>
    <cellStyle name="Porcentual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ULY\TRANSITO\PROYECTOS%20TRANSITO%20Y%20TRANSPORTE%202016%20-%202019%20(2)\3-%20PROGRAMA%20SISTEMA%20INTEGRAL%20CONTROL%20DEL%20TR&#193;NSITO\1-%20SE&#209;ALIZACI&#211;N\1-%20PROYECTO%20SE&#209;ALIZACI&#211;N%20VIAL%201&#176;%20ACT%202018\ANEXOS\PRESUPUESTO%20SE&#209;ALIZACI&#211;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2\AppData\Local\Temp\Temp1_Outlook.com%20(1).zip\PPTO%20PROCESOS%20T&#201;CNICOS%20nuevo\INTERVEN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ón IPC 2018"/>
      <sheetName val="Proyectado-Ejecutado 2016OK"/>
      <sheetName val="Proyectado-Ejecutado 2017 OK"/>
      <sheetName val="Proyectado-Actualizado 2017OK"/>
      <sheetName val="Proyectado-Actualizado 2018OK"/>
      <sheetName val="Proyectado-Actualizado 2019OK"/>
      <sheetName val="Ppto Detallado 2016-2019"/>
      <sheetName val="Ppto Consolidado"/>
      <sheetName val="Ppto 2016"/>
      <sheetName val="Ppto 2017"/>
      <sheetName val="Ppto 2018"/>
      <sheetName val="Ppto 2019"/>
      <sheetName val="Cronograma 2016"/>
      <sheetName val="Cronograma 2017"/>
      <sheetName val="Cronograma 2018"/>
      <sheetName val="Cronograma 2019"/>
      <sheetName val="Cotizaciones Materiales"/>
      <sheetName val="A.P.U. Señal Vertical"/>
      <sheetName val="A.P.U. Mtto Señal Vert."/>
      <sheetName val="Ppto Obra Señal. Vert. 2018"/>
      <sheetName val="Ppto Obra Señal. Vert. 2019"/>
      <sheetName val="Interventoría Señales 2018"/>
      <sheetName val="Interventoría Señales 2019"/>
      <sheetName val="Ppto Mmto Señales 2018"/>
      <sheetName val="Ppto Mmto Señales 2019"/>
      <sheetName val="Anexo A.I.U."/>
      <sheetName val="Mano Obra 2017"/>
      <sheetName val="Factor Mult. 2.10"/>
      <sheetName val="Relación 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M25">
            <v>95673689.107227013</v>
          </cell>
        </row>
      </sheetData>
      <sheetData sheetId="17"/>
      <sheetData sheetId="18"/>
      <sheetData sheetId="19">
        <row r="8">
          <cell r="G8">
            <v>75088890</v>
          </cell>
        </row>
      </sheetData>
      <sheetData sheetId="20">
        <row r="8">
          <cell r="G8">
            <v>79496608</v>
          </cell>
        </row>
      </sheetData>
      <sheetData sheetId="21">
        <row r="29">
          <cell r="I29">
            <v>7946643.8799999999</v>
          </cell>
        </row>
      </sheetData>
      <sheetData sheetId="22">
        <row r="29">
          <cell r="I29">
            <v>8413111.9800000004</v>
          </cell>
        </row>
      </sheetData>
      <sheetData sheetId="23">
        <row r="8">
          <cell r="G8">
            <v>67949381.25</v>
          </cell>
        </row>
      </sheetData>
      <sheetData sheetId="24">
        <row r="8">
          <cell r="G8">
            <v>71938009.929375008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 refreshError="1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 refreshError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 refreshError="1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 refreshError="1"/>
      <sheetData sheetId="9" refreshError="1"/>
      <sheetData sheetId="10" refreshError="1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 refreshError="1"/>
      <sheetData sheetId="12" refreshError="1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56"/>
  <sheetViews>
    <sheetView tabSelected="1" workbookViewId="0">
      <pane ySplit="2" topLeftCell="A3" activePane="bottomLeft" state="frozen"/>
      <selection activeCell="B1" sqref="B1"/>
      <selection pane="bottomLeft" activeCell="H46" sqref="H46:W46"/>
    </sheetView>
  </sheetViews>
  <sheetFormatPr baseColWidth="10" defaultColWidth="11" defaultRowHeight="12.75" x14ac:dyDescent="0.25"/>
  <cols>
    <col min="1" max="1" width="12.7109375" style="1" customWidth="1"/>
    <col min="2" max="2" width="4.42578125" style="77" customWidth="1"/>
    <col min="3" max="3" width="38.7109375" style="1" customWidth="1"/>
    <col min="4" max="4" width="8.5703125" style="1" customWidth="1"/>
    <col min="5" max="5" width="6" style="1" customWidth="1"/>
    <col min="6" max="6" width="8.42578125" style="78" customWidth="1"/>
    <col min="7" max="7" width="10.5703125" style="79" customWidth="1"/>
    <col min="8" max="8" width="12.7109375" style="1" customWidth="1"/>
    <col min="9" max="9" width="9" style="1" customWidth="1"/>
    <col min="10" max="10" width="6.7109375" style="1" customWidth="1"/>
    <col min="11" max="11" width="8.28515625" style="78" customWidth="1"/>
    <col min="12" max="12" width="10.85546875" style="79" customWidth="1"/>
    <col min="13" max="13" width="12.5703125" style="1" customWidth="1"/>
    <col min="14" max="14" width="9" style="1" customWidth="1"/>
    <col min="15" max="15" width="6.28515625" style="1" customWidth="1"/>
    <col min="16" max="16" width="8.5703125" style="1" customWidth="1"/>
    <col min="17" max="17" width="11.140625" style="1" customWidth="1"/>
    <col min="18" max="18" width="12.5703125" style="1" customWidth="1"/>
    <col min="19" max="19" width="8.140625" style="1" customWidth="1"/>
    <col min="20" max="20" width="6.140625" style="1" customWidth="1"/>
    <col min="21" max="21" width="8.42578125" style="1" customWidth="1"/>
    <col min="22" max="22" width="10.5703125" style="1" customWidth="1"/>
    <col min="23" max="23" width="11.5703125" style="1" customWidth="1"/>
    <col min="24" max="24" width="14.28515625" style="1" customWidth="1"/>
    <col min="25" max="16384" width="11" style="1"/>
  </cols>
  <sheetData>
    <row r="1" spans="2:25" ht="19.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5" ht="18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5" ht="16.5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5" s="5" customFormat="1" ht="16.5" customHeight="1" x14ac:dyDescent="0.2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5" s="5" customFormat="1" ht="16.5" customHeight="1" x14ac:dyDescent="0.2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5" s="6" customFormat="1" ht="15" customHeight="1" x14ac:dyDescent="0.25"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5" s="8" customFormat="1" ht="13.5" customHeight="1" x14ac:dyDescent="0.25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6"/>
    </row>
    <row r="8" spans="2:25" s="6" customFormat="1" ht="15" x14ac:dyDescent="0.25">
      <c r="B8" s="11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25" ht="33.75" x14ac:dyDescent="0.25">
      <c r="B9" s="12" t="s">
        <v>8</v>
      </c>
      <c r="C9" s="12" t="s">
        <v>9</v>
      </c>
      <c r="D9" s="12" t="s">
        <v>10</v>
      </c>
      <c r="E9" s="12" t="s">
        <v>11</v>
      </c>
      <c r="F9" s="13" t="s">
        <v>12</v>
      </c>
      <c r="G9" s="14" t="s">
        <v>13</v>
      </c>
      <c r="H9" s="15" t="s">
        <v>14</v>
      </c>
      <c r="I9" s="16" t="s">
        <v>10</v>
      </c>
      <c r="J9" s="12" t="s">
        <v>11</v>
      </c>
      <c r="K9" s="17" t="s">
        <v>12</v>
      </c>
      <c r="L9" s="18" t="s">
        <v>13</v>
      </c>
      <c r="M9" s="15" t="s">
        <v>15</v>
      </c>
      <c r="N9" s="16" t="s">
        <v>10</v>
      </c>
      <c r="O9" s="12" t="s">
        <v>11</v>
      </c>
      <c r="P9" s="17" t="s">
        <v>12</v>
      </c>
      <c r="Q9" s="18" t="s">
        <v>13</v>
      </c>
      <c r="R9" s="15" t="s">
        <v>16</v>
      </c>
      <c r="S9" s="16" t="s">
        <v>10</v>
      </c>
      <c r="T9" s="12" t="s">
        <v>11</v>
      </c>
      <c r="U9" s="17" t="s">
        <v>12</v>
      </c>
      <c r="V9" s="18" t="s">
        <v>13</v>
      </c>
      <c r="W9" s="15" t="s">
        <v>17</v>
      </c>
      <c r="X9" s="5"/>
      <c r="Y9" s="5"/>
    </row>
    <row r="10" spans="2:25" s="5" customFormat="1" ht="65.25" customHeight="1" x14ac:dyDescent="0.25">
      <c r="B10" s="19">
        <v>1</v>
      </c>
      <c r="C10" s="20" t="s">
        <v>18</v>
      </c>
      <c r="D10" s="21" t="s">
        <v>19</v>
      </c>
      <c r="E10" s="21">
        <v>3</v>
      </c>
      <c r="F10" s="22">
        <v>1</v>
      </c>
      <c r="G10" s="23">
        <v>3200000</v>
      </c>
      <c r="H10" s="23">
        <f>E10*F10*G10</f>
        <v>9600000</v>
      </c>
      <c r="I10" s="21" t="s">
        <v>19</v>
      </c>
      <c r="J10" s="24" t="s">
        <v>20</v>
      </c>
      <c r="K10" s="22">
        <v>1</v>
      </c>
      <c r="L10" s="23">
        <v>16639999</v>
      </c>
      <c r="M10" s="23">
        <f>K10*L10</f>
        <v>16639999</v>
      </c>
      <c r="N10" s="21" t="s">
        <v>19</v>
      </c>
      <c r="O10" s="21">
        <v>11</v>
      </c>
      <c r="P10" s="22">
        <v>1</v>
      </c>
      <c r="Q10" s="25">
        <v>4000000</v>
      </c>
      <c r="R10" s="23">
        <f>O10*P10*Q10</f>
        <v>44000000</v>
      </c>
      <c r="S10" s="21" t="s">
        <v>19</v>
      </c>
      <c r="T10" s="21">
        <v>11</v>
      </c>
      <c r="U10" s="22">
        <v>1</v>
      </c>
      <c r="V10" s="25">
        <v>4500000</v>
      </c>
      <c r="W10" s="23">
        <f>T10*U10*V10</f>
        <v>49500000</v>
      </c>
      <c r="X10" s="26"/>
    </row>
    <row r="11" spans="2:25" s="6" customFormat="1" ht="15" x14ac:dyDescent="0.25">
      <c r="B11" s="11" t="s">
        <v>21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5" ht="33.75" x14ac:dyDescent="0.25">
      <c r="B12" s="12" t="s">
        <v>8</v>
      </c>
      <c r="C12" s="12" t="s">
        <v>9</v>
      </c>
      <c r="D12" s="12" t="s">
        <v>10</v>
      </c>
      <c r="E12" s="12" t="s">
        <v>11</v>
      </c>
      <c r="F12" s="13" t="s">
        <v>12</v>
      </c>
      <c r="G12" s="14" t="s">
        <v>13</v>
      </c>
      <c r="H12" s="15" t="s">
        <v>14</v>
      </c>
      <c r="I12" s="16" t="s">
        <v>10</v>
      </c>
      <c r="J12" s="12" t="s">
        <v>11</v>
      </c>
      <c r="K12" s="17" t="s">
        <v>12</v>
      </c>
      <c r="L12" s="18" t="s">
        <v>13</v>
      </c>
      <c r="M12" s="15" t="s">
        <v>15</v>
      </c>
      <c r="N12" s="16" t="s">
        <v>10</v>
      </c>
      <c r="O12" s="12" t="s">
        <v>11</v>
      </c>
      <c r="P12" s="17" t="s">
        <v>12</v>
      </c>
      <c r="Q12" s="18" t="s">
        <v>13</v>
      </c>
      <c r="R12" s="15" t="s">
        <v>16</v>
      </c>
      <c r="S12" s="16" t="s">
        <v>10</v>
      </c>
      <c r="T12" s="12" t="s">
        <v>11</v>
      </c>
      <c r="U12" s="17" t="s">
        <v>12</v>
      </c>
      <c r="V12" s="18" t="s">
        <v>13</v>
      </c>
      <c r="W12" s="15" t="s">
        <v>17</v>
      </c>
      <c r="X12" s="5"/>
      <c r="Y12" s="5"/>
    </row>
    <row r="13" spans="2:25" s="5" customFormat="1" ht="47.25" customHeight="1" x14ac:dyDescent="0.25">
      <c r="B13" s="27">
        <v>2</v>
      </c>
      <c r="C13" s="20" t="s">
        <v>22</v>
      </c>
      <c r="D13" s="21" t="s">
        <v>19</v>
      </c>
      <c r="E13" s="21">
        <v>3</v>
      </c>
      <c r="F13" s="22">
        <v>2</v>
      </c>
      <c r="G13" s="23">
        <v>2500000</v>
      </c>
      <c r="H13" s="23">
        <f>E13*F13*G13</f>
        <v>15000000</v>
      </c>
      <c r="I13" s="28" t="s">
        <v>19</v>
      </c>
      <c r="J13" s="24" t="s">
        <v>23</v>
      </c>
      <c r="K13" s="29">
        <v>3</v>
      </c>
      <c r="L13" s="30">
        <v>2500000</v>
      </c>
      <c r="M13" s="31">
        <v>65001000</v>
      </c>
      <c r="N13" s="28" t="s">
        <v>19</v>
      </c>
      <c r="O13" s="21">
        <v>11</v>
      </c>
      <c r="P13" s="32">
        <v>4</v>
      </c>
      <c r="Q13" s="33">
        <v>2500000</v>
      </c>
      <c r="R13" s="23">
        <f>O13*P13*Q13</f>
        <v>110000000</v>
      </c>
      <c r="S13" s="28" t="s">
        <v>19</v>
      </c>
      <c r="T13" s="21">
        <v>11</v>
      </c>
      <c r="U13" s="32">
        <v>4</v>
      </c>
      <c r="V13" s="33">
        <v>2700000</v>
      </c>
      <c r="W13" s="23">
        <f>T13*U13*V13</f>
        <v>118800000</v>
      </c>
      <c r="X13" s="26"/>
    </row>
    <row r="14" spans="2:25" s="5" customFormat="1" ht="47.25" customHeight="1" x14ac:dyDescent="0.25">
      <c r="B14" s="34"/>
      <c r="C14" s="20" t="s">
        <v>24</v>
      </c>
      <c r="D14" s="21" t="s">
        <v>19</v>
      </c>
      <c r="E14" s="28">
        <v>3.4</v>
      </c>
      <c r="F14" s="32">
        <v>2</v>
      </c>
      <c r="G14" s="23">
        <v>2500000</v>
      </c>
      <c r="H14" s="23">
        <f>E14*F14*G14</f>
        <v>17000000</v>
      </c>
      <c r="I14" s="35" t="s">
        <v>19</v>
      </c>
      <c r="J14" s="36">
        <v>0</v>
      </c>
      <c r="K14" s="37">
        <v>0</v>
      </c>
      <c r="L14" s="38">
        <v>0</v>
      </c>
      <c r="M14" s="38">
        <v>0</v>
      </c>
      <c r="N14" s="35" t="s">
        <v>19</v>
      </c>
      <c r="O14" s="35">
        <v>0</v>
      </c>
      <c r="P14" s="37">
        <v>0</v>
      </c>
      <c r="Q14" s="38">
        <f>L14*1.07</f>
        <v>0</v>
      </c>
      <c r="R14" s="38">
        <f>P14*Q14</f>
        <v>0</v>
      </c>
      <c r="S14" s="35" t="s">
        <v>19</v>
      </c>
      <c r="T14" s="35">
        <v>0</v>
      </c>
      <c r="U14" s="37">
        <v>0</v>
      </c>
      <c r="V14" s="38">
        <f>Q14*1.07</f>
        <v>0</v>
      </c>
      <c r="W14" s="38">
        <f>U14*V14</f>
        <v>0</v>
      </c>
      <c r="X14" s="26"/>
    </row>
    <row r="15" spans="2:25" s="6" customFormat="1" ht="15" x14ac:dyDescent="0.25">
      <c r="B15" s="11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39"/>
    </row>
    <row r="16" spans="2:25" ht="33.75" x14ac:dyDescent="0.25">
      <c r="B16" s="12" t="s">
        <v>8</v>
      </c>
      <c r="C16" s="12" t="s">
        <v>9</v>
      </c>
      <c r="D16" s="12" t="s">
        <v>10</v>
      </c>
      <c r="E16" s="12" t="s">
        <v>11</v>
      </c>
      <c r="F16" s="13" t="s">
        <v>12</v>
      </c>
      <c r="G16" s="14" t="s">
        <v>13</v>
      </c>
      <c r="H16" s="15" t="s">
        <v>14</v>
      </c>
      <c r="I16" s="16" t="s">
        <v>10</v>
      </c>
      <c r="J16" s="12" t="s">
        <v>11</v>
      </c>
      <c r="K16" s="17" t="s">
        <v>12</v>
      </c>
      <c r="L16" s="18" t="s">
        <v>13</v>
      </c>
      <c r="M16" s="15" t="s">
        <v>15</v>
      </c>
      <c r="N16" s="16" t="s">
        <v>10</v>
      </c>
      <c r="O16" s="12" t="s">
        <v>11</v>
      </c>
      <c r="P16" s="17" t="s">
        <v>12</v>
      </c>
      <c r="Q16" s="18" t="s">
        <v>13</v>
      </c>
      <c r="R16" s="15" t="s">
        <v>16</v>
      </c>
      <c r="S16" s="16" t="s">
        <v>10</v>
      </c>
      <c r="T16" s="12" t="s">
        <v>11</v>
      </c>
      <c r="U16" s="17" t="s">
        <v>12</v>
      </c>
      <c r="V16" s="18" t="s">
        <v>13</v>
      </c>
      <c r="W16" s="15" t="s">
        <v>17</v>
      </c>
      <c r="X16" s="5"/>
      <c r="Y16" s="5"/>
    </row>
    <row r="17" spans="2:25" s="5" customFormat="1" ht="33.75" customHeight="1" x14ac:dyDescent="0.25">
      <c r="B17" s="19">
        <v>3</v>
      </c>
      <c r="C17" s="20" t="s">
        <v>26</v>
      </c>
      <c r="D17" s="21" t="s">
        <v>27</v>
      </c>
      <c r="E17" s="40" t="s">
        <v>28</v>
      </c>
      <c r="F17" s="22">
        <v>1</v>
      </c>
      <c r="G17" s="23">
        <v>18700012</v>
      </c>
      <c r="H17" s="23">
        <f>F17*G17</f>
        <v>18700012</v>
      </c>
      <c r="I17" s="36" t="s">
        <v>27</v>
      </c>
      <c r="J17" s="36">
        <v>0</v>
      </c>
      <c r="K17" s="37">
        <v>0</v>
      </c>
      <c r="L17" s="41">
        <v>0</v>
      </c>
      <c r="M17" s="41">
        <v>0</v>
      </c>
      <c r="N17" s="36" t="s">
        <v>27</v>
      </c>
      <c r="O17" s="36">
        <v>0</v>
      </c>
      <c r="P17" s="37">
        <v>0</v>
      </c>
      <c r="Q17" s="41">
        <v>0</v>
      </c>
      <c r="R17" s="41">
        <v>0</v>
      </c>
      <c r="S17" s="36" t="s">
        <v>27</v>
      </c>
      <c r="T17" s="41">
        <f>O17*1.07</f>
        <v>0</v>
      </c>
      <c r="U17" s="41">
        <f>P17*1.07</f>
        <v>0</v>
      </c>
      <c r="V17" s="41">
        <f>Q17*1.07</f>
        <v>0</v>
      </c>
      <c r="W17" s="41">
        <f>V17</f>
        <v>0</v>
      </c>
      <c r="X17" s="26"/>
    </row>
    <row r="18" spans="2:25" s="42" customFormat="1" ht="11.25" x14ac:dyDescent="0.25">
      <c r="B18" s="43" t="s">
        <v>29</v>
      </c>
      <c r="C18" s="43"/>
      <c r="D18" s="43"/>
      <c r="E18" s="43"/>
      <c r="F18" s="43"/>
      <c r="G18" s="43"/>
      <c r="H18" s="44">
        <f>ROUND(SUM(H10:H17),0)</f>
        <v>60300012</v>
      </c>
      <c r="I18" s="45" t="s">
        <v>29</v>
      </c>
      <c r="J18" s="45"/>
      <c r="K18" s="45"/>
      <c r="L18" s="45"/>
      <c r="M18" s="44">
        <f>ROUND(SUM(M10:M17),0)</f>
        <v>81640999</v>
      </c>
      <c r="N18" s="45" t="s">
        <v>29</v>
      </c>
      <c r="O18" s="45"/>
      <c r="P18" s="45"/>
      <c r="Q18" s="45"/>
      <c r="R18" s="44">
        <f>ROUND(SUM(R10:R17),0)</f>
        <v>154000000</v>
      </c>
      <c r="S18" s="45" t="s">
        <v>29</v>
      </c>
      <c r="T18" s="45"/>
      <c r="U18" s="45"/>
      <c r="V18" s="45"/>
      <c r="W18" s="44">
        <f>ROUND(SUM(W10:W17),0)</f>
        <v>168300000</v>
      </c>
      <c r="X18" s="46"/>
      <c r="Y18" s="46"/>
    </row>
    <row r="19" spans="2:25" s="6" customFormat="1" ht="15" customHeight="1" x14ac:dyDescent="0.25"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5" s="8" customFormat="1" ht="13.5" customHeight="1" x14ac:dyDescent="0.25">
      <c r="B20" s="9" t="s">
        <v>31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6"/>
    </row>
    <row r="21" spans="2:25" s="6" customFormat="1" ht="15" x14ac:dyDescent="0.25"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39"/>
    </row>
    <row r="22" spans="2:25" ht="33.75" customHeight="1" x14ac:dyDescent="0.25">
      <c r="B22" s="12" t="s">
        <v>8</v>
      </c>
      <c r="C22" s="12" t="s">
        <v>9</v>
      </c>
      <c r="D22" s="12" t="s">
        <v>10</v>
      </c>
      <c r="E22" s="12" t="s">
        <v>11</v>
      </c>
      <c r="F22" s="13" t="s">
        <v>12</v>
      </c>
      <c r="G22" s="14" t="s">
        <v>13</v>
      </c>
      <c r="H22" s="15" t="s">
        <v>14</v>
      </c>
      <c r="I22" s="16" t="s">
        <v>10</v>
      </c>
      <c r="J22" s="12" t="s">
        <v>11</v>
      </c>
      <c r="K22" s="17" t="s">
        <v>12</v>
      </c>
      <c r="L22" s="18" t="s">
        <v>13</v>
      </c>
      <c r="M22" s="15" t="s">
        <v>15</v>
      </c>
      <c r="N22" s="16" t="s">
        <v>10</v>
      </c>
      <c r="O22" s="12" t="s">
        <v>11</v>
      </c>
      <c r="P22" s="17" t="s">
        <v>12</v>
      </c>
      <c r="Q22" s="18" t="s">
        <v>13</v>
      </c>
      <c r="R22" s="15" t="s">
        <v>16</v>
      </c>
      <c r="S22" s="16" t="s">
        <v>10</v>
      </c>
      <c r="T22" s="12" t="s">
        <v>11</v>
      </c>
      <c r="U22" s="17" t="s">
        <v>12</v>
      </c>
      <c r="V22" s="18" t="s">
        <v>13</v>
      </c>
      <c r="W22" s="15" t="s">
        <v>17</v>
      </c>
      <c r="X22" s="5"/>
      <c r="Y22" s="5"/>
    </row>
    <row r="23" spans="2:25" s="5" customFormat="1" ht="40.5" customHeight="1" x14ac:dyDescent="0.25">
      <c r="B23" s="19">
        <v>4</v>
      </c>
      <c r="C23" s="47" t="s">
        <v>32</v>
      </c>
      <c r="D23" s="21" t="s">
        <v>27</v>
      </c>
      <c r="E23" s="40" t="s">
        <v>28</v>
      </c>
      <c r="F23" s="22">
        <v>1</v>
      </c>
      <c r="G23" s="23">
        <v>269783584</v>
      </c>
      <c r="H23" s="23">
        <f>F23*G23</f>
        <v>269783584</v>
      </c>
      <c r="I23" s="36" t="s">
        <v>27</v>
      </c>
      <c r="J23" s="36">
        <v>0</v>
      </c>
      <c r="K23" s="37">
        <v>0</v>
      </c>
      <c r="L23" s="38">
        <v>0</v>
      </c>
      <c r="M23" s="38">
        <v>0</v>
      </c>
      <c r="N23" s="36" t="s">
        <v>27</v>
      </c>
      <c r="O23" s="36">
        <v>0</v>
      </c>
      <c r="P23" s="37">
        <v>0</v>
      </c>
      <c r="Q23" s="38">
        <f>L23*1.07</f>
        <v>0</v>
      </c>
      <c r="R23" s="38">
        <f>P23*Q23</f>
        <v>0</v>
      </c>
      <c r="S23" s="36" t="s">
        <v>27</v>
      </c>
      <c r="T23" s="36">
        <v>0</v>
      </c>
      <c r="U23" s="37">
        <v>0</v>
      </c>
      <c r="V23" s="38">
        <f>Q23*1.07</f>
        <v>0</v>
      </c>
      <c r="W23" s="38">
        <f>U23*V23</f>
        <v>0</v>
      </c>
    </row>
    <row r="24" spans="2:25" s="5" customFormat="1" ht="42.75" customHeight="1" x14ac:dyDescent="0.25">
      <c r="B24" s="48">
        <v>5</v>
      </c>
      <c r="C24" s="47" t="s">
        <v>33</v>
      </c>
      <c r="D24" s="21" t="s">
        <v>27</v>
      </c>
      <c r="E24" s="40" t="s">
        <v>28</v>
      </c>
      <c r="F24" s="49">
        <v>1</v>
      </c>
      <c r="G24" s="25">
        <v>20470638</v>
      </c>
      <c r="H24" s="25">
        <f>F24*G24</f>
        <v>20470638</v>
      </c>
      <c r="I24" s="36" t="s">
        <v>27</v>
      </c>
      <c r="J24" s="36">
        <v>0</v>
      </c>
      <c r="K24" s="37">
        <v>0</v>
      </c>
      <c r="L24" s="38">
        <v>0</v>
      </c>
      <c r="M24" s="38">
        <v>0</v>
      </c>
      <c r="N24" s="36" t="s">
        <v>27</v>
      </c>
      <c r="O24" s="36">
        <v>0</v>
      </c>
      <c r="P24" s="37">
        <v>0</v>
      </c>
      <c r="Q24" s="38">
        <f>L24*1.07</f>
        <v>0</v>
      </c>
      <c r="R24" s="38">
        <f>P24*Q24</f>
        <v>0</v>
      </c>
      <c r="S24" s="36" t="s">
        <v>27</v>
      </c>
      <c r="T24" s="36">
        <v>0</v>
      </c>
      <c r="U24" s="37">
        <v>0</v>
      </c>
      <c r="V24" s="38">
        <f>Q24*1.07</f>
        <v>0</v>
      </c>
      <c r="W24" s="38">
        <f>U24*V24</f>
        <v>0</v>
      </c>
    </row>
    <row r="25" spans="2:25" s="5" customFormat="1" ht="48" customHeight="1" x14ac:dyDescent="0.25">
      <c r="B25" s="50">
        <v>6</v>
      </c>
      <c r="C25" s="51" t="s">
        <v>34</v>
      </c>
      <c r="D25" s="35" t="s">
        <v>27</v>
      </c>
      <c r="E25" s="35">
        <v>0</v>
      </c>
      <c r="F25" s="52">
        <v>0</v>
      </c>
      <c r="G25" s="53">
        <v>0</v>
      </c>
      <c r="H25" s="53">
        <v>0</v>
      </c>
      <c r="I25" s="28" t="s">
        <v>27</v>
      </c>
      <c r="J25" s="40" t="s">
        <v>28</v>
      </c>
      <c r="K25" s="32">
        <v>1</v>
      </c>
      <c r="L25" s="25">
        <v>85758918</v>
      </c>
      <c r="M25" s="33">
        <f>K25*L25</f>
        <v>85758918</v>
      </c>
      <c r="N25" s="28" t="s">
        <v>27</v>
      </c>
      <c r="O25" s="40" t="s">
        <v>28</v>
      </c>
      <c r="P25" s="32">
        <v>1</v>
      </c>
      <c r="Q25" s="33">
        <f>'[1]Cotizaciones Materiales'!M25</f>
        <v>95673689.107227013</v>
      </c>
      <c r="R25" s="54">
        <f>P25*Q25</f>
        <v>95673689.107227013</v>
      </c>
      <c r="S25" s="28" t="s">
        <v>27</v>
      </c>
      <c r="T25" s="40" t="s">
        <v>28</v>
      </c>
      <c r="U25" s="32">
        <v>1</v>
      </c>
      <c r="V25" s="33">
        <f>Q25*1.0587</f>
        <v>101289734.65782124</v>
      </c>
      <c r="W25" s="54">
        <f>U25*V25</f>
        <v>101289734.65782124</v>
      </c>
      <c r="X25" s="26"/>
    </row>
    <row r="26" spans="2:25" s="42" customFormat="1" ht="11.25" x14ac:dyDescent="0.25">
      <c r="B26" s="43" t="s">
        <v>29</v>
      </c>
      <c r="C26" s="43"/>
      <c r="D26" s="43"/>
      <c r="E26" s="43"/>
      <c r="F26" s="43"/>
      <c r="G26" s="43"/>
      <c r="H26" s="44">
        <f>ROUND(SUM(H23:H25),0)</f>
        <v>290254222</v>
      </c>
      <c r="I26" s="45" t="s">
        <v>29</v>
      </c>
      <c r="J26" s="45"/>
      <c r="K26" s="45"/>
      <c r="L26" s="45"/>
      <c r="M26" s="44">
        <f>ROUND(SUM(M23:M25),0)</f>
        <v>85758918</v>
      </c>
      <c r="N26" s="45" t="s">
        <v>29</v>
      </c>
      <c r="O26" s="45"/>
      <c r="P26" s="45"/>
      <c r="Q26" s="45"/>
      <c r="R26" s="44">
        <f>ROUND(SUM(R23:R25),0)</f>
        <v>95673689</v>
      </c>
      <c r="S26" s="45" t="s">
        <v>29</v>
      </c>
      <c r="T26" s="45"/>
      <c r="U26" s="45"/>
      <c r="V26" s="45"/>
      <c r="W26" s="44">
        <f>ROUND(SUM(W23:W25),0)</f>
        <v>101289735</v>
      </c>
      <c r="X26" s="46"/>
    </row>
    <row r="27" spans="2:25" s="6" customFormat="1" ht="15.75" customHeight="1" x14ac:dyDescent="0.25">
      <c r="B27" s="55" t="s">
        <v>35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58"/>
    </row>
    <row r="28" spans="2:25" s="8" customFormat="1" ht="14.25" customHeight="1" x14ac:dyDescent="0.25">
      <c r="B28" s="59" t="s">
        <v>36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6"/>
      <c r="Y28" s="6"/>
    </row>
    <row r="29" spans="2:25" s="6" customFormat="1" ht="15" x14ac:dyDescent="0.25">
      <c r="B29" s="11" t="s">
        <v>25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39"/>
    </row>
    <row r="30" spans="2:25" ht="33" customHeight="1" x14ac:dyDescent="0.25">
      <c r="B30" s="12" t="s">
        <v>8</v>
      </c>
      <c r="C30" s="12" t="s">
        <v>9</v>
      </c>
      <c r="D30" s="12" t="s">
        <v>10</v>
      </c>
      <c r="E30" s="12" t="s">
        <v>11</v>
      </c>
      <c r="F30" s="13" t="s">
        <v>12</v>
      </c>
      <c r="G30" s="14" t="s">
        <v>13</v>
      </c>
      <c r="H30" s="15" t="s">
        <v>14</v>
      </c>
      <c r="I30" s="16" t="s">
        <v>10</v>
      </c>
      <c r="J30" s="12" t="s">
        <v>11</v>
      </c>
      <c r="K30" s="17" t="s">
        <v>12</v>
      </c>
      <c r="L30" s="18" t="s">
        <v>13</v>
      </c>
      <c r="M30" s="15" t="s">
        <v>15</v>
      </c>
      <c r="N30" s="16" t="s">
        <v>10</v>
      </c>
      <c r="O30" s="12" t="s">
        <v>11</v>
      </c>
      <c r="P30" s="17" t="s">
        <v>12</v>
      </c>
      <c r="Q30" s="18" t="s">
        <v>13</v>
      </c>
      <c r="R30" s="15" t="s">
        <v>16</v>
      </c>
      <c r="S30" s="16" t="s">
        <v>10</v>
      </c>
      <c r="T30" s="12" t="s">
        <v>11</v>
      </c>
      <c r="U30" s="17" t="s">
        <v>12</v>
      </c>
      <c r="V30" s="18" t="s">
        <v>13</v>
      </c>
      <c r="W30" s="15" t="s">
        <v>17</v>
      </c>
    </row>
    <row r="31" spans="2:25" customFormat="1" ht="36.75" customHeight="1" x14ac:dyDescent="0.25">
      <c r="B31" s="62">
        <v>7</v>
      </c>
      <c r="C31" s="20" t="s">
        <v>37</v>
      </c>
      <c r="D31" s="63" t="s">
        <v>27</v>
      </c>
      <c r="E31" s="63">
        <v>0</v>
      </c>
      <c r="F31" s="64">
        <v>0</v>
      </c>
      <c r="G31" s="41">
        <v>0</v>
      </c>
      <c r="H31" s="64">
        <v>0</v>
      </c>
      <c r="I31" s="36" t="s">
        <v>27</v>
      </c>
      <c r="J31" s="36">
        <v>0</v>
      </c>
      <c r="K31" s="37">
        <v>0</v>
      </c>
      <c r="L31" s="38">
        <v>0</v>
      </c>
      <c r="M31" s="38">
        <v>0</v>
      </c>
      <c r="N31" s="65" t="s">
        <v>27</v>
      </c>
      <c r="O31" s="40" t="s">
        <v>28</v>
      </c>
      <c r="P31" s="66">
        <v>1</v>
      </c>
      <c r="Q31" s="25">
        <f>'[1]Ppto Obra Señal. Vert. 2018'!G8</f>
        <v>75088890</v>
      </c>
      <c r="R31" s="25">
        <f>P31*Q31</f>
        <v>75088890</v>
      </c>
      <c r="S31" s="65" t="s">
        <v>27</v>
      </c>
      <c r="T31" s="40" t="s">
        <v>28</v>
      </c>
      <c r="U31" s="66">
        <v>1</v>
      </c>
      <c r="V31" s="25">
        <f>'[1]Ppto Obra Señal. Vert. 2019'!G8</f>
        <v>79496608</v>
      </c>
      <c r="W31" s="23">
        <f>U31*V31</f>
        <v>79496608</v>
      </c>
    </row>
    <row r="32" spans="2:25" s="67" customFormat="1" ht="42.75" customHeight="1" x14ac:dyDescent="0.25">
      <c r="B32" s="21">
        <v>8</v>
      </c>
      <c r="C32" s="20" t="s">
        <v>38</v>
      </c>
      <c r="D32" s="68" t="s">
        <v>27</v>
      </c>
      <c r="E32" s="68">
        <v>0</v>
      </c>
      <c r="F32" s="64">
        <v>0</v>
      </c>
      <c r="G32" s="38">
        <v>0</v>
      </c>
      <c r="H32" s="38">
        <v>0</v>
      </c>
      <c r="I32" s="36" t="s">
        <v>27</v>
      </c>
      <c r="J32" s="36">
        <v>0</v>
      </c>
      <c r="K32" s="37">
        <v>0</v>
      </c>
      <c r="L32" s="38">
        <v>0</v>
      </c>
      <c r="M32" s="38">
        <v>0</v>
      </c>
      <c r="N32" s="65" t="s">
        <v>27</v>
      </c>
      <c r="O32" s="40" t="s">
        <v>28</v>
      </c>
      <c r="P32" s="66">
        <v>1</v>
      </c>
      <c r="Q32" s="25">
        <f>'[1]Interventoría Señales 2018'!I29</f>
        <v>7946643.8799999999</v>
      </c>
      <c r="R32" s="25">
        <f>P32*Q32</f>
        <v>7946643.8799999999</v>
      </c>
      <c r="S32" s="65" t="s">
        <v>27</v>
      </c>
      <c r="T32" s="40" t="s">
        <v>28</v>
      </c>
      <c r="U32" s="66">
        <v>1</v>
      </c>
      <c r="V32" s="25">
        <f>'[1]Interventoría Señales 2019'!I29</f>
        <v>8413111.9800000004</v>
      </c>
      <c r="W32" s="25">
        <f>U32*V32</f>
        <v>8413111.9800000004</v>
      </c>
    </row>
    <row r="33" spans="2:25" s="42" customFormat="1" ht="11.25" x14ac:dyDescent="0.25">
      <c r="B33" s="43" t="s">
        <v>29</v>
      </c>
      <c r="C33" s="43"/>
      <c r="D33" s="43"/>
      <c r="E33" s="43"/>
      <c r="F33" s="43"/>
      <c r="G33" s="43"/>
      <c r="H33" s="44">
        <f>ROUND(SUM(H31:H32),0)</f>
        <v>0</v>
      </c>
      <c r="I33" s="45" t="s">
        <v>29</v>
      </c>
      <c r="J33" s="45"/>
      <c r="K33" s="45"/>
      <c r="L33" s="45"/>
      <c r="M33" s="44">
        <f>ROUND(SUM(M31:M32),0)</f>
        <v>0</v>
      </c>
      <c r="N33" s="45" t="s">
        <v>29</v>
      </c>
      <c r="O33" s="45"/>
      <c r="P33" s="45"/>
      <c r="Q33" s="45"/>
      <c r="R33" s="44">
        <f>ROUND(SUM(R31:R32),0)</f>
        <v>83035534</v>
      </c>
      <c r="S33" s="45" t="s">
        <v>29</v>
      </c>
      <c r="T33" s="45"/>
      <c r="U33" s="45"/>
      <c r="V33" s="45"/>
      <c r="W33" s="44">
        <f>ROUND(SUM(W31:W32),0)</f>
        <v>87909720</v>
      </c>
      <c r="X33" s="46"/>
    </row>
    <row r="34" spans="2:25" s="6" customFormat="1" ht="15.75" customHeight="1" x14ac:dyDescent="0.25">
      <c r="B34" s="55" t="s">
        <v>39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8"/>
    </row>
    <row r="35" spans="2:25" s="8" customFormat="1" ht="14.25" customHeight="1" x14ac:dyDescent="0.25">
      <c r="B35" s="59" t="s">
        <v>40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6"/>
      <c r="Y35" s="6"/>
    </row>
    <row r="36" spans="2:25" s="6" customFormat="1" ht="15" x14ac:dyDescent="0.25">
      <c r="B36" s="11" t="s">
        <v>25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39"/>
    </row>
    <row r="37" spans="2:25" ht="35.25" customHeight="1" x14ac:dyDescent="0.25">
      <c r="B37" s="12" t="s">
        <v>8</v>
      </c>
      <c r="C37" s="12" t="s">
        <v>9</v>
      </c>
      <c r="D37" s="12" t="s">
        <v>10</v>
      </c>
      <c r="E37" s="12" t="s">
        <v>11</v>
      </c>
      <c r="F37" s="13" t="s">
        <v>12</v>
      </c>
      <c r="G37" s="14" t="s">
        <v>13</v>
      </c>
      <c r="H37" s="15" t="s">
        <v>14</v>
      </c>
      <c r="I37" s="16" t="s">
        <v>10</v>
      </c>
      <c r="J37" s="12" t="s">
        <v>11</v>
      </c>
      <c r="K37" s="17" t="s">
        <v>12</v>
      </c>
      <c r="L37" s="18" t="s">
        <v>13</v>
      </c>
      <c r="M37" s="15" t="s">
        <v>15</v>
      </c>
      <c r="N37" s="16" t="s">
        <v>10</v>
      </c>
      <c r="O37" s="12" t="s">
        <v>11</v>
      </c>
      <c r="P37" s="17" t="s">
        <v>12</v>
      </c>
      <c r="Q37" s="18" t="s">
        <v>13</v>
      </c>
      <c r="R37" s="15" t="s">
        <v>16</v>
      </c>
      <c r="S37" s="16" t="s">
        <v>10</v>
      </c>
      <c r="T37" s="12" t="s">
        <v>11</v>
      </c>
      <c r="U37" s="17" t="s">
        <v>12</v>
      </c>
      <c r="V37" s="18" t="s">
        <v>13</v>
      </c>
      <c r="W37" s="15" t="s">
        <v>17</v>
      </c>
    </row>
    <row r="38" spans="2:25" s="67" customFormat="1" ht="38.25" customHeight="1" x14ac:dyDescent="0.25">
      <c r="B38" s="21">
        <v>9</v>
      </c>
      <c r="C38" s="20" t="s">
        <v>41</v>
      </c>
      <c r="D38" s="68" t="s">
        <v>27</v>
      </c>
      <c r="E38" s="68">
        <v>0</v>
      </c>
      <c r="F38" s="64">
        <v>0</v>
      </c>
      <c r="G38" s="38">
        <v>0</v>
      </c>
      <c r="H38" s="38">
        <v>0</v>
      </c>
      <c r="I38" s="68" t="s">
        <v>27</v>
      </c>
      <c r="J38" s="68">
        <v>0</v>
      </c>
      <c r="K38" s="64">
        <v>0</v>
      </c>
      <c r="L38" s="38">
        <v>0</v>
      </c>
      <c r="M38" s="38">
        <v>0</v>
      </c>
      <c r="N38" s="65" t="s">
        <v>27</v>
      </c>
      <c r="O38" s="40" t="s">
        <v>28</v>
      </c>
      <c r="P38" s="66">
        <v>1</v>
      </c>
      <c r="Q38" s="25">
        <f>'[1]Ppto Mmto Señales 2018'!G8</f>
        <v>67949381.25</v>
      </c>
      <c r="R38" s="25">
        <f>Q38</f>
        <v>67949381.25</v>
      </c>
      <c r="S38" s="65" t="s">
        <v>27</v>
      </c>
      <c r="T38" s="40" t="s">
        <v>28</v>
      </c>
      <c r="U38" s="66">
        <v>1</v>
      </c>
      <c r="V38" s="25">
        <f>'[1]Ppto Mmto Señales 2019'!G8</f>
        <v>71938009.929375008</v>
      </c>
      <c r="W38" s="25">
        <f>U38*V38</f>
        <v>71938009.929375008</v>
      </c>
    </row>
    <row r="39" spans="2:25" s="69" customFormat="1" x14ac:dyDescent="0.25">
      <c r="B39" s="43" t="s">
        <v>29</v>
      </c>
      <c r="C39" s="43"/>
      <c r="D39" s="43"/>
      <c r="E39" s="43"/>
      <c r="F39" s="43"/>
      <c r="G39" s="43"/>
      <c r="H39" s="44">
        <f>ROUND(SUM(H38),0)</f>
        <v>0</v>
      </c>
      <c r="I39" s="45" t="s">
        <v>29</v>
      </c>
      <c r="J39" s="45"/>
      <c r="K39" s="45"/>
      <c r="L39" s="45"/>
      <c r="M39" s="44">
        <f>ROUND(SUM(M38),0)</f>
        <v>0</v>
      </c>
      <c r="N39" s="45" t="s">
        <v>29</v>
      </c>
      <c r="O39" s="45"/>
      <c r="P39" s="45"/>
      <c r="Q39" s="45"/>
      <c r="R39" s="44">
        <f>ROUND(SUM(R38),0)</f>
        <v>67949381</v>
      </c>
      <c r="S39" s="45" t="s">
        <v>29</v>
      </c>
      <c r="T39" s="45"/>
      <c r="U39" s="45"/>
      <c r="V39" s="45"/>
      <c r="W39" s="44">
        <f>ROUND(SUM(W38),0)</f>
        <v>71938010</v>
      </c>
      <c r="X39" s="46"/>
    </row>
    <row r="40" spans="2:25" s="8" customFormat="1" ht="19.5" customHeight="1" x14ac:dyDescent="0.25">
      <c r="B40" s="9" t="s">
        <v>42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  <c r="Y40" s="6"/>
    </row>
    <row r="41" spans="2:25" s="6" customFormat="1" ht="15" x14ac:dyDescent="0.25">
      <c r="B41" s="11" t="s">
        <v>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2:25" ht="33.75" x14ac:dyDescent="0.25">
      <c r="B42" s="12" t="s">
        <v>8</v>
      </c>
      <c r="C42" s="12" t="s">
        <v>9</v>
      </c>
      <c r="D42" s="12" t="s">
        <v>10</v>
      </c>
      <c r="E42" s="12" t="s">
        <v>11</v>
      </c>
      <c r="F42" s="13" t="s">
        <v>12</v>
      </c>
      <c r="G42" s="14" t="s">
        <v>13</v>
      </c>
      <c r="H42" s="15" t="s">
        <v>14</v>
      </c>
      <c r="I42" s="16" t="s">
        <v>10</v>
      </c>
      <c r="J42" s="12" t="s">
        <v>11</v>
      </c>
      <c r="K42" s="17" t="s">
        <v>12</v>
      </c>
      <c r="L42" s="18" t="s">
        <v>13</v>
      </c>
      <c r="M42" s="15" t="s">
        <v>15</v>
      </c>
      <c r="N42" s="16" t="s">
        <v>10</v>
      </c>
      <c r="O42" s="12" t="s">
        <v>11</v>
      </c>
      <c r="P42" s="17" t="s">
        <v>12</v>
      </c>
      <c r="Q42" s="18" t="s">
        <v>13</v>
      </c>
      <c r="R42" s="15" t="s">
        <v>16</v>
      </c>
      <c r="S42" s="16" t="s">
        <v>10</v>
      </c>
      <c r="T42" s="12" t="s">
        <v>11</v>
      </c>
      <c r="U42" s="17" t="s">
        <v>12</v>
      </c>
      <c r="V42" s="18" t="s">
        <v>13</v>
      </c>
      <c r="W42" s="15" t="s">
        <v>17</v>
      </c>
      <c r="X42" s="5"/>
      <c r="Y42" s="5"/>
    </row>
    <row r="43" spans="2:25" s="5" customFormat="1" ht="55.5" customHeight="1" x14ac:dyDescent="0.25">
      <c r="B43" s="19">
        <v>10</v>
      </c>
      <c r="C43" s="20" t="s">
        <v>43</v>
      </c>
      <c r="D43" s="21" t="s">
        <v>19</v>
      </c>
      <c r="E43" s="21">
        <v>0</v>
      </c>
      <c r="F43" s="22">
        <v>0</v>
      </c>
      <c r="G43" s="23">
        <v>0</v>
      </c>
      <c r="H43" s="23">
        <v>0</v>
      </c>
      <c r="I43" s="21" t="s">
        <v>19</v>
      </c>
      <c r="J43" s="24">
        <v>0</v>
      </c>
      <c r="K43" s="22">
        <v>0</v>
      </c>
      <c r="L43" s="23">
        <v>0</v>
      </c>
      <c r="M43" s="23">
        <v>0</v>
      </c>
      <c r="N43" s="21" t="s">
        <v>19</v>
      </c>
      <c r="O43" s="21">
        <v>1</v>
      </c>
      <c r="P43" s="22">
        <v>1</v>
      </c>
      <c r="Q43" s="25">
        <v>4000000</v>
      </c>
      <c r="R43" s="23">
        <f>O43*P43*Q43</f>
        <v>4000000</v>
      </c>
      <c r="S43" s="21" t="s">
        <v>19</v>
      </c>
      <c r="T43" s="21">
        <v>1</v>
      </c>
      <c r="U43" s="22">
        <v>1</v>
      </c>
      <c r="V43" s="25">
        <v>4200000</v>
      </c>
      <c r="W43" s="23">
        <f>T43*U43*V43</f>
        <v>4200000</v>
      </c>
      <c r="X43" s="26"/>
    </row>
    <row r="44" spans="2:25" s="69" customFormat="1" x14ac:dyDescent="0.25">
      <c r="B44" s="43" t="s">
        <v>29</v>
      </c>
      <c r="C44" s="43"/>
      <c r="D44" s="43"/>
      <c r="E44" s="43"/>
      <c r="F44" s="43"/>
      <c r="G44" s="43"/>
      <c r="H44" s="44">
        <f>ROUND(SUM(H43),0)</f>
        <v>0</v>
      </c>
      <c r="I44" s="45" t="s">
        <v>29</v>
      </c>
      <c r="J44" s="45"/>
      <c r="K44" s="45"/>
      <c r="L44" s="45"/>
      <c r="M44" s="44">
        <f>ROUND(SUM(M43),0)</f>
        <v>0</v>
      </c>
      <c r="N44" s="45" t="s">
        <v>29</v>
      </c>
      <c r="O44" s="45"/>
      <c r="P44" s="45"/>
      <c r="Q44" s="45"/>
      <c r="R44" s="44">
        <f>ROUND(SUM(R43),0)</f>
        <v>4000000</v>
      </c>
      <c r="S44" s="45" t="s">
        <v>29</v>
      </c>
      <c r="T44" s="45"/>
      <c r="U44" s="45"/>
      <c r="V44" s="45"/>
      <c r="W44" s="44">
        <f>ROUND(SUM(W43),0)</f>
        <v>4200000</v>
      </c>
      <c r="X44" s="46"/>
    </row>
    <row r="45" spans="2:25" ht="15.75" x14ac:dyDescent="0.25">
      <c r="B45" s="70" t="s">
        <v>44</v>
      </c>
      <c r="C45" s="70"/>
      <c r="D45" s="70"/>
      <c r="E45" s="70"/>
      <c r="F45" s="70"/>
      <c r="G45" s="70"/>
      <c r="H45" s="71">
        <f>ROUND(H18+H26+H33+H39+H44,0)</f>
        <v>350554234</v>
      </c>
      <c r="I45" s="72"/>
      <c r="J45" s="72"/>
      <c r="K45" s="72"/>
      <c r="L45" s="72"/>
      <c r="M45" s="71">
        <f>ROUND(M18+M26+M33+M39+M44,0)</f>
        <v>167399917</v>
      </c>
      <c r="N45" s="72"/>
      <c r="O45" s="72"/>
      <c r="P45" s="72"/>
      <c r="Q45" s="72"/>
      <c r="R45" s="71">
        <f>ROUND(R18+R26+R33+R39+R44,0)</f>
        <v>404658604</v>
      </c>
      <c r="S45" s="72"/>
      <c r="T45" s="72"/>
      <c r="U45" s="72"/>
      <c r="V45" s="72"/>
      <c r="W45" s="71">
        <f>ROUND(W18+W26+W33+W39+W44,0)</f>
        <v>433637465</v>
      </c>
    </row>
    <row r="46" spans="2:25" ht="20.25" x14ac:dyDescent="0.25">
      <c r="B46" s="73" t="s">
        <v>45</v>
      </c>
      <c r="C46" s="73"/>
      <c r="D46" s="73"/>
      <c r="E46" s="73"/>
      <c r="F46" s="73"/>
      <c r="G46" s="73"/>
      <c r="H46" s="74">
        <f>SUM(H45:W45)</f>
        <v>1356250220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2:25" ht="21" customHeight="1" x14ac:dyDescent="0.25">
      <c r="B47" s="75"/>
      <c r="C47" s="75"/>
      <c r="D47" s="75"/>
      <c r="E47" s="75"/>
      <c r="F47" s="75"/>
      <c r="G47" s="75"/>
      <c r="H47" s="76"/>
      <c r="I47" s="75"/>
      <c r="J47" s="75"/>
      <c r="K47" s="75"/>
      <c r="L47" s="75"/>
      <c r="M47" s="76"/>
      <c r="O47" s="75"/>
      <c r="T47" s="75"/>
    </row>
    <row r="48" spans="2:25" ht="12" customHeight="1" x14ac:dyDescent="0.25">
      <c r="H48" s="80" t="e">
        <f>#REF!+#REF!+#REF!+#REF!+H46</f>
        <v>#REF!</v>
      </c>
      <c r="I48" s="81"/>
      <c r="K48" s="82" t="s">
        <v>46</v>
      </c>
      <c r="L48" s="83" t="e">
        <f>#REF!+#REF!</f>
        <v>#REF!</v>
      </c>
    </row>
    <row r="49" spans="2:17" ht="68.25" customHeight="1" x14ac:dyDescent="0.25">
      <c r="H49" s="84">
        <v>1025238397</v>
      </c>
      <c r="I49" s="85" t="s">
        <v>47</v>
      </c>
      <c r="K49" s="82" t="s">
        <v>48</v>
      </c>
      <c r="L49" s="83" t="e">
        <f>#REF!+#REF!+#REF!+#REF!</f>
        <v>#REF!</v>
      </c>
    </row>
    <row r="50" spans="2:17" ht="16.5" customHeight="1" x14ac:dyDescent="0.25">
      <c r="H50" s="86"/>
      <c r="K50" s="87" t="s">
        <v>49</v>
      </c>
    </row>
    <row r="51" spans="2:17" ht="15.75" customHeight="1" x14ac:dyDescent="0.25">
      <c r="H51" s="86"/>
      <c r="K51" s="88" t="s">
        <v>50</v>
      </c>
    </row>
    <row r="52" spans="2:17" x14ac:dyDescent="0.25">
      <c r="C52" s="89"/>
      <c r="F52" s="1"/>
      <c r="H52" s="90"/>
      <c r="K52" s="91"/>
      <c r="N52" s="91"/>
      <c r="P52" s="90"/>
    </row>
    <row r="53" spans="2:17" x14ac:dyDescent="0.25">
      <c r="C53" s="92"/>
      <c r="F53" s="1"/>
      <c r="H53" s="93"/>
      <c r="K53" s="1"/>
      <c r="P53" s="94"/>
      <c r="Q53" s="79"/>
    </row>
    <row r="54" spans="2:17" x14ac:dyDescent="0.25">
      <c r="C54" s="95"/>
    </row>
    <row r="55" spans="2:17" x14ac:dyDescent="0.25">
      <c r="B55" s="96"/>
      <c r="C55" s="95"/>
    </row>
    <row r="56" spans="2:17" x14ac:dyDescent="0.25">
      <c r="B56" s="96"/>
      <c r="C56" s="95"/>
    </row>
  </sheetData>
  <mergeCells count="48">
    <mergeCell ref="B45:G45"/>
    <mergeCell ref="I45:L45"/>
    <mergeCell ref="N45:Q45"/>
    <mergeCell ref="S45:V45"/>
    <mergeCell ref="B46:G46"/>
    <mergeCell ref="H46:W46"/>
    <mergeCell ref="B40:W40"/>
    <mergeCell ref="B41:W41"/>
    <mergeCell ref="B44:G44"/>
    <mergeCell ref="I44:L44"/>
    <mergeCell ref="N44:Q44"/>
    <mergeCell ref="S44:V44"/>
    <mergeCell ref="B34:W34"/>
    <mergeCell ref="B35:W35"/>
    <mergeCell ref="B36:W36"/>
    <mergeCell ref="B39:G39"/>
    <mergeCell ref="I39:L39"/>
    <mergeCell ref="N39:Q39"/>
    <mergeCell ref="S39:V39"/>
    <mergeCell ref="B27:W27"/>
    <mergeCell ref="B28:W28"/>
    <mergeCell ref="B29:W29"/>
    <mergeCell ref="B33:G33"/>
    <mergeCell ref="I33:L33"/>
    <mergeCell ref="N33:Q33"/>
    <mergeCell ref="S33:V33"/>
    <mergeCell ref="B19:W19"/>
    <mergeCell ref="B20:W20"/>
    <mergeCell ref="B21:W21"/>
    <mergeCell ref="B26:G26"/>
    <mergeCell ref="I26:L26"/>
    <mergeCell ref="N26:Q26"/>
    <mergeCell ref="S26:V26"/>
    <mergeCell ref="B7:W7"/>
    <mergeCell ref="B8:W8"/>
    <mergeCell ref="B11:W11"/>
    <mergeCell ref="B13:B14"/>
    <mergeCell ref="B15:W15"/>
    <mergeCell ref="B18:G18"/>
    <mergeCell ref="I18:L18"/>
    <mergeCell ref="N18:Q18"/>
    <mergeCell ref="S18:V18"/>
    <mergeCell ref="B1:W1"/>
    <mergeCell ref="B2:W2"/>
    <mergeCell ref="B3:W3"/>
    <mergeCell ref="B4:W4"/>
    <mergeCell ref="B5:W5"/>
    <mergeCell ref="B6:W6"/>
  </mergeCells>
  <printOptions horizontalCentered="1" verticalCentered="1"/>
  <pageMargins left="0.70866141732283472" right="0.9055118110236221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Detallado 2016-2019</vt:lpstr>
      <vt:lpstr>'Ppto Detallado 2016-2019'!Títulos_a_imprimir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2018-06-26T15:54:17Z</dcterms:created>
  <dcterms:modified xsi:type="dcterms:W3CDTF">2018-06-26T15:54:40Z</dcterms:modified>
</cp:coreProperties>
</file>