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Transito y Transporte" sheetId="1" r:id="rId1"/>
  </sheets>
  <definedNames>
    <definedName name="_xlnm._FilterDatabase" localSheetId="0" hidden="1">'Transito y Transporte'!$B$3:$O$40</definedName>
    <definedName name="_xlnm.Print_Area" localSheetId="0">'Transito y Transporte'!$A$1:$O$41</definedName>
    <definedName name="_xlnm.Print_Titles" localSheetId="0">'Transito y Transporte'!$1:$3</definedName>
  </definedNames>
  <calcPr calcId="145621"/>
</workbook>
</file>

<file path=xl/calcChain.xml><?xml version="1.0" encoding="utf-8"?>
<calcChain xmlns="http://schemas.openxmlformats.org/spreadsheetml/2006/main">
  <c r="M40" i="1" l="1"/>
  <c r="L40" i="1"/>
  <c r="K40" i="1"/>
  <c r="J40" i="1"/>
  <c r="I40" i="1"/>
  <c r="H40" i="1"/>
  <c r="G40" i="1"/>
  <c r="F40" i="1"/>
  <c r="C40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O5" i="1"/>
  <c r="N5" i="1"/>
  <c r="O4" i="1"/>
  <c r="O40" i="1" s="1"/>
  <c r="N4" i="1"/>
  <c r="N40" i="1" s="1"/>
</calcChain>
</file>

<file path=xl/comments1.xml><?xml version="1.0" encoding="utf-8"?>
<comments xmlns="http://schemas.openxmlformats.org/spreadsheetml/2006/main">
  <authors>
    <author>Admin</author>
  </authors>
  <commentList>
    <comment ref="E1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EN PLAN DE DESARROLLO APARECE 1 Y DEBE SER 5 SUMANDO LAS  CUATRO DE LA META DE PRODUCTO
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NO APARECE REGISTRADO EN PLAN DE DESARROLLO
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SE CORRIGIÓ PORQUE APARECÍA EN %
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SE CORRIGIÓ CANTIDAD ESTABA REGISTRADA 156000
</t>
        </r>
      </text>
    </comment>
  </commentList>
</comments>
</file>

<file path=xl/sharedStrings.xml><?xml version="1.0" encoding="utf-8"?>
<sst xmlns="http://schemas.openxmlformats.org/spreadsheetml/2006/main" count="104" uniqueCount="101">
  <si>
    <t>INSPECCIÓN DE TRÁNSITO Y TRANSPORTE DE BARRANCABERMEJA - TABLERO DE CONTROL</t>
  </si>
  <si>
    <t>PROGRAMA</t>
  </si>
  <si>
    <t>META DE PRODUCTO</t>
  </si>
  <si>
    <t>INDICADOR</t>
  </si>
  <si>
    <t>META CUATRIENIO</t>
  </si>
  <si>
    <t>Programado 2016</t>
  </si>
  <si>
    <t>Programado 2017</t>
  </si>
  <si>
    <t>Programado 2018</t>
  </si>
  <si>
    <t>Programado 2019</t>
  </si>
  <si>
    <t>EJECUTADO 2016</t>
  </si>
  <si>
    <t>EJECUTADO 2017</t>
  </si>
  <si>
    <t>EJECUTADO 2018</t>
  </si>
  <si>
    <t>EJECUTADO 2019</t>
  </si>
  <si>
    <t>% AVANCE 2016</t>
  </si>
  <si>
    <t>% AVANCE CUATRIENIO</t>
  </si>
  <si>
    <t>Plan de Movilidad Urbana Sostenible (PMUS)</t>
  </si>
  <si>
    <t>Formular y presentar proyecto de Acuerdo de la Política pública de Movilidad en el Municipio de Barrancabermeja, durante el cuatrienio.</t>
  </si>
  <si>
    <t>Politica Publica de Movilidad</t>
  </si>
  <si>
    <t>Crear el Consejo Asesor del Plan de Movilidad Urbana Sostenible (PMUS), durante el cuatrienio.</t>
  </si>
  <si>
    <t>Consejo Asesor de Plan de Movilidad Urbana sostenible creado</t>
  </si>
  <si>
    <t>Formular y adoptar el Plan de Movilidad Urbana Sostenible.</t>
  </si>
  <si>
    <t xml:space="preserve">Plan de Movilidad Urbana Sostenible formulado y adoptado, durante el cuatrienio. </t>
  </si>
  <si>
    <t>Implementar veinte (20) diálogos Ciudadanos por la Movilidad, durante el cuatrienio.</t>
  </si>
  <si>
    <t xml:space="preserve">Diálogos Ciudadanos Implementados. </t>
  </si>
  <si>
    <t>Firmar veinte (20) “Pactos ciudadanos por la Movilidad”, durante el cuatrienio.</t>
  </si>
  <si>
    <t>Pactos ciudadanos firmados</t>
  </si>
  <si>
    <t>Implementación de un (1) Plan de Medios y manejo de Redes sociales para dar a conocer las diferentes actividades, programas y acciones que realiza la ITTB en materia de Movilidad, durante el cuatrienio.</t>
  </si>
  <si>
    <t xml:space="preserve">Plan de Medios y Manejo de Redes Sociales implementados </t>
  </si>
  <si>
    <t>Celebrar un (1) Convenio Interinstitucional para el fortalecimiento de la cultura de la movilidad, durante el cuatrienio.</t>
  </si>
  <si>
    <t xml:space="preserve">Convenio Interinstitucional celebrado. </t>
  </si>
  <si>
    <t>Sistema Integral de Control de Tránsito</t>
  </si>
  <si>
    <t>Modernizar la red de semaforización actual, por un sistema de semaforización inteligente que optimice los flujos viales y reduzca la congestión vehicular, durante el cuatrienio.</t>
  </si>
  <si>
    <t xml:space="preserve">Sistema de semaforización modernizado. </t>
  </si>
  <si>
    <t>Semaforizar cuatro (4) nuevas intersecciones viales, durante el cuatrienio.</t>
  </si>
  <si>
    <t>Número de intersecciones semaforizadas</t>
  </si>
  <si>
    <t>Mantener la Red de Semáforos, durante el cuatrienio.</t>
  </si>
  <si>
    <t xml:space="preserve">Red mantenida. </t>
  </si>
  <si>
    <t>Demarcar 10.000 metros cuadrados de marcas viales, durante el cuatrienio.</t>
  </si>
  <si>
    <t>Metros Cuadrados Demarcados</t>
  </si>
  <si>
    <t>Demarcar 20.000 metros lineales, durante el cuatrienio.</t>
  </si>
  <si>
    <t xml:space="preserve">Metros lineales demarcados. </t>
  </si>
  <si>
    <t>Instalar doscientas (200) señales verticales nuevas, durante el cuatrienio.</t>
  </si>
  <si>
    <t>Número de señales verticales nuevas instaladas</t>
  </si>
  <si>
    <t>Realizar mantenimiento a cien (100) señales verticales, durante el cuatrienio.</t>
  </si>
  <si>
    <t>Número de señales verticales con mantenimiento realizadas.</t>
  </si>
  <si>
    <t>Equipamiento Urbano y Logístico para el Transporte</t>
  </si>
  <si>
    <t>Reglamentar e implementar la operación de 35 zonas de estacionamiento regulado, durante el cuatrienio.</t>
  </si>
  <si>
    <t xml:space="preserve">Número de zonas de parqueadero reglamentadas </t>
  </si>
  <si>
    <t>Implementación de un nuevo modelo de Transporte Público colectivo acorde con las necesidades del municipio en condiciones de calidad, seguridad, comodidad y eficiencia, durante el cuatrienio.</t>
  </si>
  <si>
    <t>Nuevo Esquema de Transporte Público Implementado.</t>
  </si>
  <si>
    <t>Cultura de la Movilidad Segura</t>
  </si>
  <si>
    <t>Realizar la reglamentación para el uso de parqueaderos públicos en la ciudad (horarios, tarifas, etc.), durante el cuatrienio.</t>
  </si>
  <si>
    <t>Reglamentación realizada</t>
  </si>
  <si>
    <t>Promover el uso de parqueaderos públicos dirigida a 1000 conductores, mediante la realización de campañas, durante el cuatrienio.</t>
  </si>
  <si>
    <t xml:space="preserve">Número de conductores promovidos en el uso de parqueaderos públicos. </t>
  </si>
  <si>
    <t>Incrementar en 1.000 usuarios de las vías, las campañas referidas a la prevención del consumo de alcohol, durante el cuatrienio.</t>
  </si>
  <si>
    <t>Número de usuarios incrementados con campañas sobre prevención en el consumo de alcohol.</t>
  </si>
  <si>
    <t>Implementar una estrategia de formación ciudadana a dos mil (2.000) personas en el uso de los medios de Transporte Público en la ciudad, durante el cuatrienio.</t>
  </si>
  <si>
    <t>Estrategia de formación en el uso de medios de transporte público implementada.</t>
  </si>
  <si>
    <t>Incrementar en el 40% el número de agentes de tránsito para control en la movilidad.</t>
  </si>
  <si>
    <t>Porcentaje de incremento de agentes de tránsito</t>
  </si>
  <si>
    <t>Implementar una (1) aula móvil sobre seguridad vial dirigida a dos mil (2.000) usuarios de las vías, durante el cuatrienio.</t>
  </si>
  <si>
    <t>Aula móvil de seguridad vial implementada</t>
  </si>
  <si>
    <t>Capacitar a ocho mil (8.000) estudiantes sobre normas de seguridad vial, durante el cuatrienio.</t>
  </si>
  <si>
    <t>Número de estudiantes capacitados en normas de seguridad vial</t>
  </si>
  <si>
    <t>Capacitar a 200 conductores de servicio público de transporte sobre convivencia y seguridad vial, durante el cuatrienio.</t>
  </si>
  <si>
    <t>Número de conductores del servicio público de transporte capacitados en convivencia y seguridad vial.</t>
  </si>
  <si>
    <t>Implementar un grupo de 20 promotores de la seguridad vial, durante el cuatrienio.</t>
  </si>
  <si>
    <t>Número de promotores de la seguridad vial implementados.</t>
  </si>
  <si>
    <t>Fortalecimiento Institucional de la Inspección de Tránsito y Transporte</t>
  </si>
  <si>
    <t>Mejorar la infraestructura física (estudios, diseños, mobiliario, módulos, red estructurada, red eléctrica, central de cómputo) de la ITTB, durante el cuatrienio.</t>
  </si>
  <si>
    <t>Infraestructura física de la ITTB modernizada</t>
  </si>
  <si>
    <t>Implementar la Oficina de Atención al Ciudadano en la ITTB, en el cuatrienio.</t>
  </si>
  <si>
    <t>Oficina de atención al ciudadano implementada en la ITTB.</t>
  </si>
  <si>
    <t>Implementar II fase del sistema de gestión documental en la ITTB, durante el cuatrienio.</t>
  </si>
  <si>
    <t>Fase II del sistema de gestión documental de la ITTB implementado</t>
  </si>
  <si>
    <t>Elaborar e implementar un Plan de recuperación de cartera y fortalecimiento del proceso coactivo y persuasivo de la ITTB.</t>
  </si>
  <si>
    <t>Plan de recuperación de cartera elaborado e implementado</t>
  </si>
  <si>
    <t>Realizar dos (2) Convenios interinstitucionales para Fortalecer procesos de capacitación en áreas misionales.</t>
  </si>
  <si>
    <t xml:space="preserve">Convenios interinstitucionales de capacitación en áreas misionales realizados. </t>
  </si>
  <si>
    <t>Fortalecer quince (15) procesos institucionales con profesionales de apoyo.</t>
  </si>
  <si>
    <t xml:space="preserve">Número de Procesos institucionales fortalecidos con profesionales de apoyo. </t>
  </si>
  <si>
    <t>Realizar un (1) estudio para modificar la planta de personal de la ITTB.</t>
  </si>
  <si>
    <t>Estudio para modificación de planta de personal realizado.</t>
  </si>
  <si>
    <t>Diseñar un (1) Plan que garantice autosostenibilidad financiera de la ITTB en el mediano y largo plazo, durante el cuatrienio.</t>
  </si>
  <si>
    <t>Plan Diseñado</t>
  </si>
  <si>
    <t>Implementar un (1) Sistema de Control de Vehículos para entrega y salida de vehículos de Patios adscritos a la ITTB, durante el cuatrienio.</t>
  </si>
  <si>
    <t>Sistema de Control de Vehículos implementado</t>
  </si>
  <si>
    <t xml:space="preserve"> </t>
  </si>
  <si>
    <t>Disponer de un (1) Parqueadero y una (1) Grúa para el Apoyo a la Gestión Operativa, durante el cuatrienio.</t>
  </si>
  <si>
    <t>Servicio de Parqueadero y Grúa Contrato</t>
  </si>
  <si>
    <t>Programas: 5</t>
  </si>
  <si>
    <t>Metas</t>
  </si>
  <si>
    <t>METAS</t>
  </si>
  <si>
    <t>Metas Programadas 2016</t>
  </si>
  <si>
    <t>Metas Programadas 2017</t>
  </si>
  <si>
    <t>Metas Programadas 2018</t>
  </si>
  <si>
    <t>Metas Programadas 2019</t>
  </si>
  <si>
    <t>Metas Ejecutadas 2016</t>
  </si>
  <si>
    <t>Metas Ejecutadas 2017</t>
  </si>
  <si>
    <t>Metas Ejecutadas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</si>
</sst>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/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9" fontId="7" fillId="3" borderId="2" xfId="1" applyFont="1" applyFill="1" applyBorder="1" applyAlignment="1">
      <alignment horizontal="center" vertical="center" wrapText="1"/>
    </xf>
    <xf numFmtId="9" fontId="7" fillId="3" borderId="3" xfId="1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justify" vertical="center"/>
    </xf>
    <xf numFmtId="0" fontId="8" fillId="0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0" fontId="5" fillId="4" borderId="4" xfId="1" applyNumberFormat="1" applyFont="1" applyFill="1" applyBorder="1" applyAlignment="1">
      <alignment horizontal="center" vertical="center"/>
    </xf>
    <xf numFmtId="10" fontId="5" fillId="4" borderId="5" xfId="1" applyNumberFormat="1" applyFont="1" applyFill="1" applyBorder="1" applyAlignment="1">
      <alignment horizontal="center" vertical="center"/>
    </xf>
    <xf numFmtId="9" fontId="5" fillId="0" borderId="0" xfId="1" applyFont="1"/>
    <xf numFmtId="0" fontId="6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justify" vertical="center"/>
    </xf>
    <xf numFmtId="3" fontId="8" fillId="0" borderId="7" xfId="0" applyNumberFormat="1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0" fontId="5" fillId="5" borderId="0" xfId="0" applyFont="1" applyFill="1"/>
    <xf numFmtId="9" fontId="5" fillId="5" borderId="0" xfId="1" applyFont="1" applyFill="1"/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" fontId="8" fillId="6" borderId="7" xfId="0" applyNumberFormat="1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1" fontId="8" fillId="7" borderId="7" xfId="0" applyNumberFormat="1" applyFont="1" applyFill="1" applyBorder="1" applyAlignment="1">
      <alignment horizontal="center" vertical="center"/>
    </xf>
    <xf numFmtId="2" fontId="8" fillId="7" borderId="7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64" fontId="8" fillId="7" borderId="7" xfId="1" applyNumberFormat="1" applyFont="1" applyFill="1" applyBorder="1" applyAlignment="1">
      <alignment horizontal="center" vertical="center"/>
    </xf>
    <xf numFmtId="9" fontId="8" fillId="0" borderId="7" xfId="0" applyNumberFormat="1" applyFont="1" applyFill="1" applyBorder="1" applyAlignment="1">
      <alignment horizontal="center" vertical="center"/>
    </xf>
    <xf numFmtId="9" fontId="8" fillId="0" borderId="7" xfId="1" applyFont="1" applyFill="1" applyBorder="1" applyAlignment="1">
      <alignment horizontal="center" vertical="center"/>
    </xf>
    <xf numFmtId="9" fontId="5" fillId="0" borderId="7" xfId="1" applyFont="1" applyFill="1" applyBorder="1" applyAlignment="1">
      <alignment horizontal="center" vertical="center"/>
    </xf>
    <xf numFmtId="1" fontId="8" fillId="7" borderId="7" xfId="1" applyNumberFormat="1" applyFont="1" applyFill="1" applyBorder="1" applyAlignment="1">
      <alignment horizontal="center" vertical="center"/>
    </xf>
    <xf numFmtId="0" fontId="8" fillId="7" borderId="7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9" fontId="5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7" borderId="7" xfId="0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10" fontId="6" fillId="0" borderId="13" xfId="1" applyNumberFormat="1" applyFont="1" applyBorder="1" applyAlignment="1">
      <alignment horizontal="center" vertical="center"/>
    </xf>
    <xf numFmtId="0" fontId="2" fillId="2" borderId="0" xfId="0" applyFont="1" applyFill="1"/>
  </cellXfs>
  <cellStyles count="2">
    <cellStyle name="Normal" xfId="0" builtinId="0"/>
    <cellStyle name="Porcentaje" xfId="1" builtinId="5"/>
  </cellStyles>
  <dxfs count="5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R44"/>
  <sheetViews>
    <sheetView tabSelected="1" view="pageLayout" topLeftCell="A32" zoomScale="60" zoomScaleNormal="70" zoomScaleSheetLayoutView="40" zoomScalePageLayoutView="60" workbookViewId="0">
      <selection activeCell="A43" sqref="A43"/>
    </sheetView>
  </sheetViews>
  <sheetFormatPr baseColWidth="10" defaultRowHeight="15" x14ac:dyDescent="0.2"/>
  <cols>
    <col min="1" max="1" width="2.85546875" style="1" customWidth="1"/>
    <col min="2" max="2" width="27.7109375" style="1" customWidth="1"/>
    <col min="3" max="4" width="62.7109375" style="1" customWidth="1"/>
    <col min="5" max="9" width="20.5703125" style="1" customWidth="1"/>
    <col min="10" max="10" width="18.42578125" style="70" customWidth="1"/>
    <col min="11" max="13" width="18.42578125" style="1" customWidth="1"/>
    <col min="14" max="14" width="15.7109375" style="1" customWidth="1"/>
    <col min="15" max="15" width="19.85546875" style="1" customWidth="1"/>
    <col min="16" max="16" width="5.5703125" style="1" customWidth="1"/>
    <col min="17" max="17" width="11.42578125" style="1" customWidth="1"/>
    <col min="18" max="16384" width="11.42578125" style="1"/>
  </cols>
  <sheetData>
    <row r="1" spans="1:18" ht="42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8" ht="16.5" thickBot="1" x14ac:dyDescent="0.25">
      <c r="B2" s="3"/>
      <c r="C2" s="4"/>
      <c r="D2" s="4"/>
      <c r="E2" s="4"/>
      <c r="F2" s="4"/>
      <c r="G2" s="4"/>
      <c r="H2" s="4"/>
      <c r="I2" s="4"/>
      <c r="J2" s="5"/>
      <c r="K2" s="4"/>
      <c r="L2" s="4"/>
      <c r="M2" s="4"/>
      <c r="N2" s="4"/>
      <c r="O2" s="4"/>
    </row>
    <row r="3" spans="1:18" s="6" customFormat="1" ht="54" customHeight="1" thickBot="1" x14ac:dyDescent="0.3">
      <c r="B3" s="7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K3" s="9" t="s">
        <v>10</v>
      </c>
      <c r="L3" s="9" t="s">
        <v>11</v>
      </c>
      <c r="M3" s="9" t="s">
        <v>12</v>
      </c>
      <c r="N3" s="11" t="s">
        <v>13</v>
      </c>
      <c r="O3" s="12" t="s">
        <v>14</v>
      </c>
    </row>
    <row r="4" spans="1:18" s="6" customFormat="1" ht="45.75" customHeight="1" thickBot="1" x14ac:dyDescent="0.3">
      <c r="A4" s="13"/>
      <c r="B4" s="14" t="s">
        <v>15</v>
      </c>
      <c r="C4" s="15" t="s">
        <v>16</v>
      </c>
      <c r="D4" s="15" t="s">
        <v>17</v>
      </c>
      <c r="E4" s="16">
        <v>1</v>
      </c>
      <c r="F4" s="16">
        <v>0</v>
      </c>
      <c r="G4" s="16">
        <v>1</v>
      </c>
      <c r="H4" s="16">
        <v>0</v>
      </c>
      <c r="I4" s="16">
        <v>0</v>
      </c>
      <c r="J4" s="17">
        <v>0</v>
      </c>
      <c r="K4" s="16"/>
      <c r="L4" s="18"/>
      <c r="M4" s="19"/>
      <c r="N4" s="20" t="str">
        <f t="shared" ref="N4:N38" si="0">IF(F4=0,"-",IF((J4/F4)&lt;=1,(J4/F4),1))</f>
        <v>-</v>
      </c>
      <c r="O4" s="21">
        <f>IF(((J4+K4+L4+M4)/(E4))&lt;=1,((J4+K4+L4+M4)/(E4)),1)</f>
        <v>0</v>
      </c>
      <c r="P4" s="13"/>
      <c r="R4" s="22"/>
    </row>
    <row r="5" spans="1:18" s="28" customFormat="1" ht="48" customHeight="1" thickBot="1" x14ac:dyDescent="0.3">
      <c r="A5" s="13"/>
      <c r="B5" s="23"/>
      <c r="C5" s="24" t="s">
        <v>18</v>
      </c>
      <c r="D5" s="24" t="s">
        <v>19</v>
      </c>
      <c r="E5" s="25">
        <v>1</v>
      </c>
      <c r="F5" s="25">
        <v>0</v>
      </c>
      <c r="G5" s="25">
        <v>1</v>
      </c>
      <c r="H5" s="25">
        <v>0</v>
      </c>
      <c r="I5" s="25">
        <v>0</v>
      </c>
      <c r="J5" s="26">
        <v>0</v>
      </c>
      <c r="K5" s="25"/>
      <c r="L5" s="25"/>
      <c r="M5" s="27"/>
      <c r="N5" s="20" t="str">
        <f t="shared" si="0"/>
        <v>-</v>
      </c>
      <c r="O5" s="21">
        <f t="shared" ref="O5:O38" si="1">IF(((J5+K5+L5+M5)/(E5))&lt;=1,((J5+K5+L5+M5)/(E5)),1)</f>
        <v>0</v>
      </c>
      <c r="P5" s="13"/>
      <c r="R5" s="29"/>
    </row>
    <row r="6" spans="1:18" s="28" customFormat="1" ht="48" customHeight="1" thickBot="1" x14ac:dyDescent="0.3">
      <c r="A6" s="13"/>
      <c r="B6" s="23"/>
      <c r="C6" s="24" t="s">
        <v>20</v>
      </c>
      <c r="D6" s="24" t="s">
        <v>21</v>
      </c>
      <c r="E6" s="25">
        <v>1</v>
      </c>
      <c r="F6" s="25">
        <v>0</v>
      </c>
      <c r="G6" s="25">
        <v>1</v>
      </c>
      <c r="H6" s="25">
        <v>0</v>
      </c>
      <c r="I6" s="25">
        <v>0</v>
      </c>
      <c r="J6" s="26">
        <v>0</v>
      </c>
      <c r="K6" s="25"/>
      <c r="L6" s="25"/>
      <c r="M6" s="27"/>
      <c r="N6" s="20" t="str">
        <f t="shared" si="0"/>
        <v>-</v>
      </c>
      <c r="O6" s="21">
        <f t="shared" si="1"/>
        <v>0</v>
      </c>
      <c r="P6" s="13"/>
      <c r="R6" s="29"/>
    </row>
    <row r="7" spans="1:18" s="28" customFormat="1" ht="48" customHeight="1" thickBot="1" x14ac:dyDescent="0.3">
      <c r="A7" s="13"/>
      <c r="B7" s="23"/>
      <c r="C7" s="24" t="s">
        <v>22</v>
      </c>
      <c r="D7" s="24" t="s">
        <v>23</v>
      </c>
      <c r="E7" s="25">
        <v>20</v>
      </c>
      <c r="F7" s="25">
        <v>10</v>
      </c>
      <c r="G7" s="25">
        <v>10</v>
      </c>
      <c r="H7" s="25">
        <v>0</v>
      </c>
      <c r="I7" s="25">
        <v>0</v>
      </c>
      <c r="J7" s="26">
        <v>10</v>
      </c>
      <c r="K7" s="25"/>
      <c r="L7" s="25"/>
      <c r="M7" s="27"/>
      <c r="N7" s="20">
        <f t="shared" si="0"/>
        <v>1</v>
      </c>
      <c r="O7" s="21">
        <f t="shared" si="1"/>
        <v>0.5</v>
      </c>
      <c r="P7" s="13"/>
      <c r="R7" s="29"/>
    </row>
    <row r="8" spans="1:18" s="28" customFormat="1" ht="48" customHeight="1" thickBot="1" x14ac:dyDescent="0.3">
      <c r="A8" s="13"/>
      <c r="B8" s="23"/>
      <c r="C8" s="24" t="s">
        <v>24</v>
      </c>
      <c r="D8" s="24" t="s">
        <v>25</v>
      </c>
      <c r="E8" s="25">
        <v>20</v>
      </c>
      <c r="F8" s="25">
        <v>10</v>
      </c>
      <c r="G8" s="25">
        <v>10</v>
      </c>
      <c r="H8" s="25">
        <v>0</v>
      </c>
      <c r="I8" s="25">
        <v>0</v>
      </c>
      <c r="J8" s="26">
        <v>10</v>
      </c>
      <c r="K8" s="25"/>
      <c r="L8" s="25"/>
      <c r="M8" s="27"/>
      <c r="N8" s="20">
        <f t="shared" si="0"/>
        <v>1</v>
      </c>
      <c r="O8" s="21">
        <f t="shared" si="1"/>
        <v>0.5</v>
      </c>
      <c r="P8" s="13"/>
      <c r="R8" s="29"/>
    </row>
    <row r="9" spans="1:18" s="28" customFormat="1" ht="90.75" thickBot="1" x14ac:dyDescent="0.3">
      <c r="A9" s="13"/>
      <c r="B9" s="23"/>
      <c r="C9" s="24" t="s">
        <v>26</v>
      </c>
      <c r="D9" s="24" t="s">
        <v>27</v>
      </c>
      <c r="E9" s="25">
        <v>1</v>
      </c>
      <c r="F9" s="25">
        <v>1</v>
      </c>
      <c r="G9" s="25">
        <v>1</v>
      </c>
      <c r="H9" s="25">
        <v>1</v>
      </c>
      <c r="I9" s="25">
        <v>1</v>
      </c>
      <c r="J9" s="26">
        <v>1</v>
      </c>
      <c r="K9" s="25"/>
      <c r="L9" s="25"/>
      <c r="M9" s="27"/>
      <c r="N9" s="20">
        <f t="shared" si="0"/>
        <v>1</v>
      </c>
      <c r="O9" s="21">
        <f t="shared" si="1"/>
        <v>1</v>
      </c>
      <c r="P9" s="13"/>
      <c r="R9" s="29"/>
    </row>
    <row r="10" spans="1:18" s="28" customFormat="1" ht="48" customHeight="1" thickBot="1" x14ac:dyDescent="0.3">
      <c r="A10" s="13"/>
      <c r="B10" s="30"/>
      <c r="C10" s="24" t="s">
        <v>28</v>
      </c>
      <c r="D10" s="24" t="s">
        <v>29</v>
      </c>
      <c r="E10" s="25">
        <v>1</v>
      </c>
      <c r="F10" s="25">
        <v>1</v>
      </c>
      <c r="G10" s="25">
        <v>1</v>
      </c>
      <c r="H10" s="25">
        <v>1</v>
      </c>
      <c r="I10" s="25">
        <v>1</v>
      </c>
      <c r="J10" s="26">
        <v>1</v>
      </c>
      <c r="K10" s="25"/>
      <c r="L10" s="25"/>
      <c r="M10" s="27"/>
      <c r="N10" s="20">
        <f t="shared" si="0"/>
        <v>1</v>
      </c>
      <c r="O10" s="21">
        <f t="shared" si="1"/>
        <v>1</v>
      </c>
      <c r="P10" s="13"/>
      <c r="R10" s="29"/>
    </row>
    <row r="11" spans="1:18" s="28" customFormat="1" ht="69" customHeight="1" thickBot="1" x14ac:dyDescent="0.3">
      <c r="A11" s="13"/>
      <c r="B11" s="31" t="s">
        <v>30</v>
      </c>
      <c r="C11" s="24" t="s">
        <v>31</v>
      </c>
      <c r="D11" s="24" t="s">
        <v>32</v>
      </c>
      <c r="E11" s="32">
        <v>1</v>
      </c>
      <c r="F11" s="32">
        <v>0</v>
      </c>
      <c r="G11" s="32">
        <v>1</v>
      </c>
      <c r="H11" s="32">
        <v>0</v>
      </c>
      <c r="I11" s="32">
        <v>0</v>
      </c>
      <c r="J11" s="33">
        <v>0</v>
      </c>
      <c r="K11" s="32"/>
      <c r="L11" s="32"/>
      <c r="M11" s="34"/>
      <c r="N11" s="20" t="str">
        <f t="shared" si="0"/>
        <v>-</v>
      </c>
      <c r="O11" s="21">
        <f t="shared" si="1"/>
        <v>0</v>
      </c>
      <c r="P11" s="13"/>
      <c r="R11" s="29"/>
    </row>
    <row r="12" spans="1:18" s="6" customFormat="1" ht="32.25" customHeight="1" thickBot="1" x14ac:dyDescent="0.3">
      <c r="A12" s="13"/>
      <c r="B12" s="23"/>
      <c r="C12" s="24" t="s">
        <v>33</v>
      </c>
      <c r="D12" s="24" t="s">
        <v>34</v>
      </c>
      <c r="E12" s="35">
        <v>4</v>
      </c>
      <c r="F12" s="25">
        <v>1</v>
      </c>
      <c r="G12" s="25">
        <v>1</v>
      </c>
      <c r="H12" s="25">
        <v>1</v>
      </c>
      <c r="I12" s="25">
        <v>1</v>
      </c>
      <c r="J12" s="36">
        <v>1</v>
      </c>
      <c r="K12" s="25"/>
      <c r="L12" s="25"/>
      <c r="M12" s="37"/>
      <c r="N12" s="20">
        <f t="shared" si="0"/>
        <v>1</v>
      </c>
      <c r="O12" s="21">
        <f t="shared" si="1"/>
        <v>0.25</v>
      </c>
      <c r="P12" s="13"/>
      <c r="R12" s="22"/>
    </row>
    <row r="13" spans="1:18" s="6" customFormat="1" ht="32.25" customHeight="1" thickBot="1" x14ac:dyDescent="0.3">
      <c r="B13" s="23"/>
      <c r="C13" s="24" t="s">
        <v>35</v>
      </c>
      <c r="D13" s="24" t="s">
        <v>36</v>
      </c>
      <c r="E13" s="38">
        <v>44</v>
      </c>
      <c r="F13" s="32">
        <v>44</v>
      </c>
      <c r="G13" s="32">
        <v>44</v>
      </c>
      <c r="H13" s="32">
        <v>44</v>
      </c>
      <c r="I13" s="32">
        <v>44</v>
      </c>
      <c r="J13" s="33">
        <v>40</v>
      </c>
      <c r="K13" s="32"/>
      <c r="L13" s="32"/>
      <c r="M13" s="34"/>
      <c r="N13" s="20">
        <f t="shared" si="0"/>
        <v>0.90909090909090906</v>
      </c>
      <c r="O13" s="21">
        <f t="shared" si="1"/>
        <v>0.90909090909090906</v>
      </c>
      <c r="P13" s="13"/>
      <c r="R13" s="22"/>
    </row>
    <row r="14" spans="1:18" s="6" customFormat="1" ht="32.25" customHeight="1" thickBot="1" x14ac:dyDescent="0.3">
      <c r="B14" s="23"/>
      <c r="C14" s="24" t="s">
        <v>37</v>
      </c>
      <c r="D14" s="24" t="s">
        <v>38</v>
      </c>
      <c r="E14" s="25">
        <v>10000</v>
      </c>
      <c r="F14" s="32">
        <v>13290</v>
      </c>
      <c r="G14" s="32">
        <v>1000</v>
      </c>
      <c r="H14" s="32">
        <v>1000</v>
      </c>
      <c r="I14" s="32">
        <v>1000</v>
      </c>
      <c r="J14" s="33">
        <v>13290.35</v>
      </c>
      <c r="K14" s="32"/>
      <c r="L14" s="32"/>
      <c r="M14" s="34"/>
      <c r="N14" s="20">
        <f t="shared" si="0"/>
        <v>1</v>
      </c>
      <c r="O14" s="21">
        <f t="shared" si="1"/>
        <v>1</v>
      </c>
      <c r="R14" s="22"/>
    </row>
    <row r="15" spans="1:18" s="6" customFormat="1" ht="57" customHeight="1" thickBot="1" x14ac:dyDescent="0.3">
      <c r="B15" s="23"/>
      <c r="C15" s="24" t="s">
        <v>39</v>
      </c>
      <c r="D15" s="24" t="s">
        <v>40</v>
      </c>
      <c r="E15" s="25">
        <v>20000</v>
      </c>
      <c r="F15" s="25">
        <v>15394</v>
      </c>
      <c r="G15" s="25">
        <v>1535</v>
      </c>
      <c r="H15" s="25">
        <v>1535</v>
      </c>
      <c r="I15" s="25">
        <v>1536</v>
      </c>
      <c r="J15" s="33">
        <v>15394</v>
      </c>
      <c r="K15" s="32"/>
      <c r="L15" s="32"/>
      <c r="M15" s="34"/>
      <c r="N15" s="20">
        <f t="shared" si="0"/>
        <v>1</v>
      </c>
      <c r="O15" s="21">
        <f t="shared" si="1"/>
        <v>0.76970000000000005</v>
      </c>
      <c r="R15" s="22"/>
    </row>
    <row r="16" spans="1:18" s="6" customFormat="1" ht="32.25" customHeight="1" thickBot="1" x14ac:dyDescent="0.3">
      <c r="B16" s="23"/>
      <c r="C16" s="24" t="s">
        <v>41</v>
      </c>
      <c r="D16" s="24" t="s">
        <v>42</v>
      </c>
      <c r="E16" s="32">
        <v>200</v>
      </c>
      <c r="F16" s="32">
        <v>0</v>
      </c>
      <c r="G16" s="32">
        <v>200</v>
      </c>
      <c r="H16" s="32">
        <v>50</v>
      </c>
      <c r="I16" s="32">
        <v>50</v>
      </c>
      <c r="J16" s="33">
        <v>0</v>
      </c>
      <c r="K16" s="32"/>
      <c r="L16" s="32"/>
      <c r="M16" s="34"/>
      <c r="N16" s="20" t="str">
        <f t="shared" si="0"/>
        <v>-</v>
      </c>
      <c r="O16" s="21">
        <f t="shared" si="1"/>
        <v>0</v>
      </c>
      <c r="R16" s="22"/>
    </row>
    <row r="17" spans="2:18" s="6" customFormat="1" ht="32.25" customHeight="1" thickBot="1" x14ac:dyDescent="0.3">
      <c r="B17" s="30"/>
      <c r="C17" s="24" t="s">
        <v>43</v>
      </c>
      <c r="D17" s="24" t="s">
        <v>44</v>
      </c>
      <c r="E17" s="32">
        <v>100</v>
      </c>
      <c r="F17" s="32">
        <v>0</v>
      </c>
      <c r="G17" s="32">
        <v>33</v>
      </c>
      <c r="H17" s="32">
        <v>33</v>
      </c>
      <c r="I17" s="32">
        <v>34</v>
      </c>
      <c r="J17" s="33">
        <v>0</v>
      </c>
      <c r="K17" s="32"/>
      <c r="L17" s="32"/>
      <c r="M17" s="34"/>
      <c r="N17" s="20" t="str">
        <f t="shared" si="0"/>
        <v>-</v>
      </c>
      <c r="O17" s="21">
        <f t="shared" si="1"/>
        <v>0</v>
      </c>
      <c r="R17" s="22"/>
    </row>
    <row r="18" spans="2:18" s="6" customFormat="1" ht="48" customHeight="1" thickBot="1" x14ac:dyDescent="0.3">
      <c r="B18" s="31" t="s">
        <v>45</v>
      </c>
      <c r="C18" s="24" t="s">
        <v>46</v>
      </c>
      <c r="D18" s="24" t="s">
        <v>47</v>
      </c>
      <c r="E18" s="32">
        <v>35</v>
      </c>
      <c r="F18" s="32">
        <v>0</v>
      </c>
      <c r="G18" s="32">
        <v>12</v>
      </c>
      <c r="H18" s="32">
        <v>12</v>
      </c>
      <c r="I18" s="32">
        <v>11</v>
      </c>
      <c r="J18" s="33">
        <v>0</v>
      </c>
      <c r="K18" s="32"/>
      <c r="L18" s="32"/>
      <c r="M18" s="34"/>
      <c r="N18" s="20" t="str">
        <f t="shared" si="0"/>
        <v>-</v>
      </c>
      <c r="O18" s="21">
        <f t="shared" si="1"/>
        <v>0</v>
      </c>
      <c r="R18" s="22"/>
    </row>
    <row r="19" spans="2:18" s="6" customFormat="1" ht="84.75" customHeight="1" thickBot="1" x14ac:dyDescent="0.3">
      <c r="B19" s="30"/>
      <c r="C19" s="24" t="s">
        <v>48</v>
      </c>
      <c r="D19" s="24" t="s">
        <v>49</v>
      </c>
      <c r="E19" s="39">
        <v>1</v>
      </c>
      <c r="F19" s="40">
        <v>0.5</v>
      </c>
      <c r="G19" s="41">
        <v>0.5</v>
      </c>
      <c r="H19" s="42">
        <v>0</v>
      </c>
      <c r="I19" s="42">
        <v>0</v>
      </c>
      <c r="J19" s="43">
        <v>0.5</v>
      </c>
      <c r="K19" s="44"/>
      <c r="L19" s="45"/>
      <c r="M19" s="46"/>
      <c r="N19" s="20">
        <f t="shared" si="0"/>
        <v>1</v>
      </c>
      <c r="O19" s="21">
        <f t="shared" si="1"/>
        <v>0.5</v>
      </c>
      <c r="R19" s="22"/>
    </row>
    <row r="20" spans="2:18" s="6" customFormat="1" ht="54.75" thickBot="1" x14ac:dyDescent="0.3">
      <c r="B20" s="31" t="s">
        <v>50</v>
      </c>
      <c r="C20" s="24" t="s">
        <v>51</v>
      </c>
      <c r="D20" s="24" t="s">
        <v>52</v>
      </c>
      <c r="E20" s="32">
        <v>1</v>
      </c>
      <c r="F20" s="32">
        <v>0</v>
      </c>
      <c r="G20" s="32">
        <v>1</v>
      </c>
      <c r="H20" s="32">
        <v>0</v>
      </c>
      <c r="I20" s="32">
        <v>0</v>
      </c>
      <c r="J20" s="33">
        <v>0</v>
      </c>
      <c r="K20" s="32"/>
      <c r="L20" s="32"/>
      <c r="M20" s="34"/>
      <c r="N20" s="20" t="str">
        <f t="shared" si="0"/>
        <v>-</v>
      </c>
      <c r="O20" s="21">
        <f t="shared" si="1"/>
        <v>0</v>
      </c>
      <c r="R20" s="22"/>
    </row>
    <row r="21" spans="2:18" s="6" customFormat="1" ht="50.25" customHeight="1" thickBot="1" x14ac:dyDescent="0.3">
      <c r="B21" s="23"/>
      <c r="C21" s="24" t="s">
        <v>53</v>
      </c>
      <c r="D21" s="24" t="s">
        <v>54</v>
      </c>
      <c r="E21" s="32">
        <v>1000</v>
      </c>
      <c r="F21" s="32">
        <v>250</v>
      </c>
      <c r="G21" s="32">
        <v>250</v>
      </c>
      <c r="H21" s="32">
        <v>250</v>
      </c>
      <c r="I21" s="32">
        <v>250</v>
      </c>
      <c r="J21" s="33">
        <v>250</v>
      </c>
      <c r="K21" s="32"/>
      <c r="L21" s="32"/>
      <c r="M21" s="34"/>
      <c r="N21" s="20">
        <f t="shared" si="0"/>
        <v>1</v>
      </c>
      <c r="O21" s="21">
        <f t="shared" si="1"/>
        <v>0.25</v>
      </c>
      <c r="R21" s="22"/>
    </row>
    <row r="22" spans="2:18" s="6" customFormat="1" ht="54.75" thickBot="1" x14ac:dyDescent="0.3">
      <c r="B22" s="23"/>
      <c r="C22" s="24" t="s">
        <v>55</v>
      </c>
      <c r="D22" s="24" t="s">
        <v>56</v>
      </c>
      <c r="E22" s="32">
        <v>1000</v>
      </c>
      <c r="F22" s="32">
        <v>298</v>
      </c>
      <c r="G22" s="32">
        <v>234</v>
      </c>
      <c r="H22" s="32">
        <v>234</v>
      </c>
      <c r="I22" s="32">
        <v>234</v>
      </c>
      <c r="J22" s="33">
        <v>298</v>
      </c>
      <c r="K22" s="32"/>
      <c r="L22" s="32"/>
      <c r="M22" s="34"/>
      <c r="N22" s="20">
        <f t="shared" si="0"/>
        <v>1</v>
      </c>
      <c r="O22" s="21">
        <f t="shared" si="1"/>
        <v>0.29799999999999999</v>
      </c>
      <c r="R22" s="22"/>
    </row>
    <row r="23" spans="2:18" s="6" customFormat="1" ht="72.75" thickBot="1" x14ac:dyDescent="0.3">
      <c r="B23" s="23"/>
      <c r="C23" s="24" t="s">
        <v>57</v>
      </c>
      <c r="D23" s="24" t="s">
        <v>58</v>
      </c>
      <c r="E23" s="32">
        <v>2000</v>
      </c>
      <c r="F23" s="32">
        <v>500</v>
      </c>
      <c r="G23" s="32">
        <v>500</v>
      </c>
      <c r="H23" s="32">
        <v>500</v>
      </c>
      <c r="I23" s="32">
        <v>500</v>
      </c>
      <c r="J23" s="33">
        <v>500</v>
      </c>
      <c r="K23" s="32"/>
      <c r="L23" s="32"/>
      <c r="M23" s="34"/>
      <c r="N23" s="20">
        <f t="shared" si="0"/>
        <v>1</v>
      </c>
      <c r="O23" s="21">
        <f t="shared" si="1"/>
        <v>0.25</v>
      </c>
      <c r="R23" s="22"/>
    </row>
    <row r="24" spans="2:18" s="6" customFormat="1" ht="55.5" customHeight="1" thickBot="1" x14ac:dyDescent="0.3">
      <c r="B24" s="23"/>
      <c r="C24" s="24" t="s">
        <v>59</v>
      </c>
      <c r="D24" s="24" t="s">
        <v>60</v>
      </c>
      <c r="E24" s="32">
        <v>20</v>
      </c>
      <c r="F24" s="32">
        <v>20</v>
      </c>
      <c r="G24" s="32">
        <v>20</v>
      </c>
      <c r="H24" s="32">
        <v>20</v>
      </c>
      <c r="I24" s="32">
        <v>20</v>
      </c>
      <c r="J24" s="33">
        <v>30</v>
      </c>
      <c r="K24" s="32"/>
      <c r="L24" s="32"/>
      <c r="M24" s="34"/>
      <c r="N24" s="20">
        <f t="shared" si="0"/>
        <v>1</v>
      </c>
      <c r="O24" s="21">
        <f t="shared" si="1"/>
        <v>1</v>
      </c>
      <c r="R24" s="22"/>
    </row>
    <row r="25" spans="2:18" s="6" customFormat="1" ht="58.5" customHeight="1" thickBot="1" x14ac:dyDescent="0.3">
      <c r="B25" s="23"/>
      <c r="C25" s="24" t="s">
        <v>61</v>
      </c>
      <c r="D25" s="24" t="s">
        <v>62</v>
      </c>
      <c r="E25" s="47">
        <v>2000</v>
      </c>
      <c r="F25" s="48">
        <v>797</v>
      </c>
      <c r="G25" s="42">
        <v>400</v>
      </c>
      <c r="H25" s="42">
        <v>400</v>
      </c>
      <c r="I25" s="42">
        <v>403</v>
      </c>
      <c r="J25" s="47">
        <v>797</v>
      </c>
      <c r="K25" s="42"/>
      <c r="L25" s="32"/>
      <c r="M25" s="49"/>
      <c r="N25" s="20">
        <f t="shared" si="0"/>
        <v>1</v>
      </c>
      <c r="O25" s="21">
        <f t="shared" si="1"/>
        <v>0.39850000000000002</v>
      </c>
      <c r="R25" s="22"/>
    </row>
    <row r="26" spans="2:18" s="6" customFormat="1" ht="52.5" customHeight="1" thickBot="1" x14ac:dyDescent="0.3">
      <c r="B26" s="23"/>
      <c r="C26" s="24" t="s">
        <v>63</v>
      </c>
      <c r="D26" s="24" t="s">
        <v>64</v>
      </c>
      <c r="E26" s="25">
        <v>8000</v>
      </c>
      <c r="F26" s="25">
        <v>800</v>
      </c>
      <c r="G26" s="25">
        <v>3200</v>
      </c>
      <c r="H26" s="25">
        <v>2000</v>
      </c>
      <c r="I26" s="25">
        <v>2000</v>
      </c>
      <c r="J26" s="36">
        <v>707</v>
      </c>
      <c r="K26" s="25"/>
      <c r="L26" s="25"/>
      <c r="M26" s="37"/>
      <c r="N26" s="20">
        <f t="shared" si="0"/>
        <v>0.88375000000000004</v>
      </c>
      <c r="O26" s="21">
        <f t="shared" si="1"/>
        <v>8.8374999999999995E-2</v>
      </c>
      <c r="R26" s="22"/>
    </row>
    <row r="27" spans="2:18" s="6" customFormat="1" ht="67.5" customHeight="1" thickBot="1" x14ac:dyDescent="0.3">
      <c r="B27" s="23"/>
      <c r="C27" s="24" t="s">
        <v>65</v>
      </c>
      <c r="D27" s="24" t="s">
        <v>66</v>
      </c>
      <c r="E27" s="32">
        <v>200</v>
      </c>
      <c r="F27" s="32">
        <v>50</v>
      </c>
      <c r="G27" s="32">
        <v>50</v>
      </c>
      <c r="H27" s="32">
        <v>50</v>
      </c>
      <c r="I27" s="32">
        <v>50</v>
      </c>
      <c r="J27" s="33">
        <v>50</v>
      </c>
      <c r="K27" s="32"/>
      <c r="L27" s="32"/>
      <c r="M27" s="34"/>
      <c r="N27" s="20">
        <f t="shared" si="0"/>
        <v>1</v>
      </c>
      <c r="O27" s="21">
        <f t="shared" si="1"/>
        <v>0.25</v>
      </c>
      <c r="R27" s="22"/>
    </row>
    <row r="28" spans="2:18" s="6" customFormat="1" ht="32.25" customHeight="1" thickBot="1" x14ac:dyDescent="0.3">
      <c r="B28" s="30"/>
      <c r="C28" s="24" t="s">
        <v>67</v>
      </c>
      <c r="D28" s="24" t="s">
        <v>68</v>
      </c>
      <c r="E28" s="32">
        <v>20</v>
      </c>
      <c r="F28" s="32">
        <v>20</v>
      </c>
      <c r="G28" s="32">
        <v>20</v>
      </c>
      <c r="H28" s="32">
        <v>20</v>
      </c>
      <c r="I28" s="32">
        <v>20</v>
      </c>
      <c r="J28" s="33">
        <v>14</v>
      </c>
      <c r="K28" s="32"/>
      <c r="L28" s="32"/>
      <c r="M28" s="50"/>
      <c r="N28" s="20">
        <f t="shared" si="0"/>
        <v>0.7</v>
      </c>
      <c r="O28" s="21">
        <f t="shared" si="1"/>
        <v>0.7</v>
      </c>
      <c r="R28" s="22"/>
    </row>
    <row r="29" spans="2:18" s="6" customFormat="1" ht="63.75" customHeight="1" thickBot="1" x14ac:dyDescent="0.3">
      <c r="B29" s="31" t="s">
        <v>69</v>
      </c>
      <c r="C29" s="24" t="s">
        <v>70</v>
      </c>
      <c r="D29" s="24" t="s">
        <v>71</v>
      </c>
      <c r="E29" s="32">
        <v>1</v>
      </c>
      <c r="F29" s="32">
        <v>1</v>
      </c>
      <c r="G29" s="32">
        <v>0</v>
      </c>
      <c r="H29" s="32">
        <v>0</v>
      </c>
      <c r="I29" s="32">
        <v>0</v>
      </c>
      <c r="J29" s="33">
        <v>0.5</v>
      </c>
      <c r="K29" s="32"/>
      <c r="L29" s="32"/>
      <c r="M29" s="34"/>
      <c r="N29" s="20">
        <f t="shared" si="0"/>
        <v>0.5</v>
      </c>
      <c r="O29" s="21">
        <f t="shared" si="1"/>
        <v>0.5</v>
      </c>
      <c r="R29" s="22"/>
    </row>
    <row r="30" spans="2:18" s="6" customFormat="1" ht="63.75" customHeight="1" thickBot="1" x14ac:dyDescent="0.3">
      <c r="B30" s="23"/>
      <c r="C30" s="24" t="s">
        <v>72</v>
      </c>
      <c r="D30" s="24" t="s">
        <v>73</v>
      </c>
      <c r="E30" s="32">
        <v>1</v>
      </c>
      <c r="F30" s="32">
        <v>1</v>
      </c>
      <c r="G30" s="32">
        <v>0</v>
      </c>
      <c r="H30" s="32">
        <v>0</v>
      </c>
      <c r="I30" s="32">
        <v>0</v>
      </c>
      <c r="J30" s="33">
        <v>0.5</v>
      </c>
      <c r="K30" s="32"/>
      <c r="L30" s="32"/>
      <c r="M30" s="34"/>
      <c r="N30" s="20">
        <f t="shared" si="0"/>
        <v>0.5</v>
      </c>
      <c r="O30" s="21">
        <f t="shared" si="1"/>
        <v>0.5</v>
      </c>
      <c r="R30" s="22"/>
    </row>
    <row r="31" spans="2:18" s="6" customFormat="1" ht="63.75" customHeight="1" thickBot="1" x14ac:dyDescent="0.3">
      <c r="B31" s="23"/>
      <c r="C31" s="24" t="s">
        <v>74</v>
      </c>
      <c r="D31" s="24" t="s">
        <v>75</v>
      </c>
      <c r="E31" s="32">
        <v>1</v>
      </c>
      <c r="F31" s="32">
        <v>0.5</v>
      </c>
      <c r="G31" s="32">
        <v>0.5</v>
      </c>
      <c r="H31" s="32">
        <v>0</v>
      </c>
      <c r="I31" s="32">
        <v>0</v>
      </c>
      <c r="J31" s="33">
        <v>0.25</v>
      </c>
      <c r="K31" s="32"/>
      <c r="L31" s="32"/>
      <c r="M31" s="34"/>
      <c r="N31" s="20">
        <f t="shared" si="0"/>
        <v>0.5</v>
      </c>
      <c r="O31" s="21">
        <f t="shared" si="1"/>
        <v>0.25</v>
      </c>
      <c r="R31" s="22"/>
    </row>
    <row r="32" spans="2:18" s="6" customFormat="1" ht="63.75" customHeight="1" thickBot="1" x14ac:dyDescent="0.3">
      <c r="B32" s="23"/>
      <c r="C32" s="24" t="s">
        <v>76</v>
      </c>
      <c r="D32" s="24" t="s">
        <v>77</v>
      </c>
      <c r="E32" s="32">
        <v>1</v>
      </c>
      <c r="F32" s="32">
        <v>1</v>
      </c>
      <c r="G32" s="32">
        <v>1</v>
      </c>
      <c r="H32" s="32">
        <v>1</v>
      </c>
      <c r="I32" s="32">
        <v>1</v>
      </c>
      <c r="J32" s="33">
        <v>0.5</v>
      </c>
      <c r="K32" s="32"/>
      <c r="L32" s="32"/>
      <c r="M32" s="34"/>
      <c r="N32" s="20">
        <f t="shared" si="0"/>
        <v>0.5</v>
      </c>
      <c r="O32" s="21">
        <f t="shared" si="1"/>
        <v>0.5</v>
      </c>
      <c r="R32" s="22"/>
    </row>
    <row r="33" spans="2:18" s="6" customFormat="1" ht="63.75" customHeight="1" thickBot="1" x14ac:dyDescent="0.3">
      <c r="B33" s="23"/>
      <c r="C33" s="51" t="s">
        <v>78</v>
      </c>
      <c r="D33" s="51" t="s">
        <v>79</v>
      </c>
      <c r="E33" s="52">
        <v>2</v>
      </c>
      <c r="F33" s="52">
        <v>1</v>
      </c>
      <c r="G33" s="52">
        <v>1</v>
      </c>
      <c r="H33" s="52">
        <v>0</v>
      </c>
      <c r="I33" s="52">
        <v>0</v>
      </c>
      <c r="J33" s="33">
        <v>1</v>
      </c>
      <c r="K33" s="32"/>
      <c r="L33" s="32"/>
      <c r="M33" s="34"/>
      <c r="N33" s="20">
        <f t="shared" si="0"/>
        <v>1</v>
      </c>
      <c r="O33" s="21">
        <f t="shared" si="1"/>
        <v>0.5</v>
      </c>
      <c r="R33" s="22"/>
    </row>
    <row r="34" spans="2:18" s="6" customFormat="1" ht="63.75" customHeight="1" thickBot="1" x14ac:dyDescent="0.3">
      <c r="B34" s="23"/>
      <c r="C34" s="24" t="s">
        <v>80</v>
      </c>
      <c r="D34" s="24" t="s">
        <v>81</v>
      </c>
      <c r="E34" s="32">
        <v>15</v>
      </c>
      <c r="F34" s="32">
        <v>5</v>
      </c>
      <c r="G34" s="32">
        <v>4</v>
      </c>
      <c r="H34" s="32">
        <v>4</v>
      </c>
      <c r="I34" s="32">
        <v>2</v>
      </c>
      <c r="J34" s="33">
        <v>5</v>
      </c>
      <c r="K34" s="32"/>
      <c r="L34" s="32"/>
      <c r="M34" s="34"/>
      <c r="N34" s="20">
        <f t="shared" si="0"/>
        <v>1</v>
      </c>
      <c r="O34" s="21">
        <f t="shared" si="1"/>
        <v>0.33333333333333331</v>
      </c>
      <c r="R34" s="22"/>
    </row>
    <row r="35" spans="2:18" s="6" customFormat="1" ht="63.75" customHeight="1" thickBot="1" x14ac:dyDescent="0.3">
      <c r="B35" s="23"/>
      <c r="C35" s="24" t="s">
        <v>82</v>
      </c>
      <c r="D35" s="24" t="s">
        <v>83</v>
      </c>
      <c r="E35" s="32">
        <v>1</v>
      </c>
      <c r="F35" s="32">
        <v>0</v>
      </c>
      <c r="G35" s="32">
        <v>0</v>
      </c>
      <c r="H35" s="32">
        <v>1</v>
      </c>
      <c r="I35" s="32">
        <v>0</v>
      </c>
      <c r="J35" s="33">
        <v>0</v>
      </c>
      <c r="K35" s="32"/>
      <c r="L35" s="32"/>
      <c r="M35" s="34"/>
      <c r="N35" s="20" t="str">
        <f t="shared" si="0"/>
        <v>-</v>
      </c>
      <c r="O35" s="21">
        <f t="shared" si="1"/>
        <v>0</v>
      </c>
      <c r="R35" s="22"/>
    </row>
    <row r="36" spans="2:18" s="6" customFormat="1" ht="63.75" customHeight="1" thickBot="1" x14ac:dyDescent="0.3">
      <c r="B36" s="23"/>
      <c r="C36" s="24" t="s">
        <v>84</v>
      </c>
      <c r="D36" s="24" t="s">
        <v>85</v>
      </c>
      <c r="E36" s="32">
        <v>1</v>
      </c>
      <c r="F36" s="32">
        <v>0</v>
      </c>
      <c r="G36" s="32">
        <v>0</v>
      </c>
      <c r="H36" s="32">
        <v>1</v>
      </c>
      <c r="I36" s="32">
        <v>0</v>
      </c>
      <c r="J36" s="33">
        <v>0</v>
      </c>
      <c r="K36" s="32"/>
      <c r="L36" s="32"/>
      <c r="M36" s="34"/>
      <c r="N36" s="20" t="str">
        <f t="shared" si="0"/>
        <v>-</v>
      </c>
      <c r="O36" s="21">
        <f t="shared" si="1"/>
        <v>0</v>
      </c>
      <c r="R36" s="22"/>
    </row>
    <row r="37" spans="2:18" s="6" customFormat="1" ht="82.5" customHeight="1" thickBot="1" x14ac:dyDescent="0.3">
      <c r="B37" s="23"/>
      <c r="C37" s="24" t="s">
        <v>86</v>
      </c>
      <c r="D37" s="24" t="s">
        <v>87</v>
      </c>
      <c r="E37" s="39">
        <v>1</v>
      </c>
      <c r="F37" s="53">
        <v>0</v>
      </c>
      <c r="G37" s="42">
        <v>0</v>
      </c>
      <c r="H37" s="42">
        <v>1</v>
      </c>
      <c r="I37" s="42">
        <v>0</v>
      </c>
      <c r="J37" s="47">
        <v>0</v>
      </c>
      <c r="K37" s="44"/>
      <c r="L37" s="45"/>
      <c r="M37" s="46"/>
      <c r="N37" s="20" t="str">
        <f t="shared" si="0"/>
        <v>-</v>
      </c>
      <c r="O37" s="21">
        <f t="shared" si="1"/>
        <v>0</v>
      </c>
      <c r="Q37" s="6" t="s">
        <v>88</v>
      </c>
      <c r="R37" s="22"/>
    </row>
    <row r="38" spans="2:18" s="6" customFormat="1" ht="63.75" customHeight="1" thickBot="1" x14ac:dyDescent="0.3">
      <c r="B38" s="30"/>
      <c r="C38" s="24" t="s">
        <v>89</v>
      </c>
      <c r="D38" s="24" t="s">
        <v>90</v>
      </c>
      <c r="E38" s="25">
        <v>2</v>
      </c>
      <c r="F38" s="25">
        <v>2</v>
      </c>
      <c r="G38" s="25">
        <v>2</v>
      </c>
      <c r="H38" s="25">
        <v>2</v>
      </c>
      <c r="I38" s="25">
        <v>2</v>
      </c>
      <c r="J38" s="36">
        <v>2</v>
      </c>
      <c r="K38" s="25"/>
      <c r="L38" s="25"/>
      <c r="M38" s="37"/>
      <c r="N38" s="20">
        <f t="shared" si="0"/>
        <v>1</v>
      </c>
      <c r="O38" s="21">
        <f t="shared" si="1"/>
        <v>1</v>
      </c>
      <c r="R38" s="22"/>
    </row>
    <row r="39" spans="2:18" s="6" customFormat="1" ht="69" customHeight="1" thickBot="1" x14ac:dyDescent="0.3">
      <c r="B39" s="54" t="s">
        <v>91</v>
      </c>
      <c r="C39" s="55" t="s">
        <v>92</v>
      </c>
      <c r="D39" s="56"/>
      <c r="E39" s="57" t="s">
        <v>93</v>
      </c>
      <c r="F39" s="58" t="s">
        <v>94</v>
      </c>
      <c r="G39" s="55" t="s">
        <v>95</v>
      </c>
      <c r="H39" s="59" t="s">
        <v>96</v>
      </c>
      <c r="I39" s="59" t="s">
        <v>97</v>
      </c>
      <c r="J39" s="60" t="s">
        <v>98</v>
      </c>
      <c r="K39" s="55" t="s">
        <v>99</v>
      </c>
      <c r="L39" s="59" t="s">
        <v>100</v>
      </c>
      <c r="M39" s="59" t="s">
        <v>97</v>
      </c>
      <c r="N39" s="61" t="s">
        <v>13</v>
      </c>
      <c r="O39" s="62" t="s">
        <v>14</v>
      </c>
    </row>
    <row r="40" spans="2:18" s="6" customFormat="1" ht="18.75" thickBot="1" x14ac:dyDescent="0.3">
      <c r="B40" s="63"/>
      <c r="C40" s="64">
        <f>COUNTA(C4:C38)</f>
        <v>35</v>
      </c>
      <c r="D40" s="65"/>
      <c r="E40" s="66"/>
      <c r="F40" s="67">
        <f t="shared" ref="F40:M40" si="2">COUNTIF(F4:F38,"&gt;0")</f>
        <v>24</v>
      </c>
      <c r="G40" s="67">
        <f t="shared" si="2"/>
        <v>30</v>
      </c>
      <c r="H40" s="67">
        <f t="shared" si="2"/>
        <v>23</v>
      </c>
      <c r="I40" s="67">
        <f t="shared" si="2"/>
        <v>20</v>
      </c>
      <c r="J40" s="68">
        <f t="shared" si="2"/>
        <v>24</v>
      </c>
      <c r="K40" s="67">
        <f t="shared" si="2"/>
        <v>0</v>
      </c>
      <c r="L40" s="67">
        <f t="shared" si="2"/>
        <v>0</v>
      </c>
      <c r="M40" s="67">
        <f t="shared" si="2"/>
        <v>0</v>
      </c>
      <c r="N40" s="69">
        <f>AVERAGE(N4:N38)</f>
        <v>0.89553503787878785</v>
      </c>
      <c r="O40" s="69">
        <f>AVERAGE(O4:O38)</f>
        <v>0.37848569264069259</v>
      </c>
    </row>
    <row r="41" spans="2:18" ht="12" customHeight="1" x14ac:dyDescent="0.2"/>
    <row r="43" spans="2:18" ht="12" customHeight="1" x14ac:dyDescent="0.2"/>
    <row r="44" spans="2:18" ht="55.5" customHeight="1" x14ac:dyDescent="0.2"/>
  </sheetData>
  <autoFilter ref="B3:O40"/>
  <mergeCells count="8">
    <mergeCell ref="B39:B40"/>
    <mergeCell ref="E39:E40"/>
    <mergeCell ref="B1:O1"/>
    <mergeCell ref="B4:B10"/>
    <mergeCell ref="B11:B17"/>
    <mergeCell ref="B18:B19"/>
    <mergeCell ref="B20:B28"/>
    <mergeCell ref="B29:B38"/>
  </mergeCells>
  <conditionalFormatting sqref="O4:O38">
    <cfRule type="cellIs" dxfId="55" priority="53" operator="equal">
      <formula>"-"</formula>
    </cfRule>
    <cfRule type="cellIs" dxfId="54" priority="54" operator="between">
      <formula>0.9</formula>
      <formula>1</formula>
    </cfRule>
    <cfRule type="cellIs" dxfId="53" priority="55" operator="between">
      <formula>0.7</formula>
      <formula>0.899</formula>
    </cfRule>
    <cfRule type="cellIs" dxfId="52" priority="56" operator="between">
      <formula>0</formula>
      <formula>0.699</formula>
    </cfRule>
  </conditionalFormatting>
  <conditionalFormatting sqref="O4:O38">
    <cfRule type="cellIs" dxfId="51" priority="49" operator="equal">
      <formula>"-"</formula>
    </cfRule>
    <cfRule type="cellIs" dxfId="50" priority="50" operator="lessThan">
      <formula>0.699</formula>
    </cfRule>
    <cfRule type="cellIs" dxfId="49" priority="51" operator="between">
      <formula>0.7</formula>
      <formula>0.8999</formula>
    </cfRule>
    <cfRule type="cellIs" dxfId="48" priority="52" operator="between">
      <formula>0.9</formula>
      <formula>1</formula>
    </cfRule>
  </conditionalFormatting>
  <conditionalFormatting sqref="O4:O38">
    <cfRule type="cellIs" dxfId="47" priority="45" operator="equal">
      <formula>"-"</formula>
    </cfRule>
    <cfRule type="cellIs" dxfId="46" priority="46" operator="lessThan">
      <formula>0.69999</formula>
    </cfRule>
    <cfRule type="cellIs" dxfId="45" priority="47" operator="between">
      <formula>0.7</formula>
      <formula>0.8999</formula>
    </cfRule>
    <cfRule type="cellIs" dxfId="44" priority="48" operator="between">
      <formula>0.9</formula>
      <formula>1</formula>
    </cfRule>
  </conditionalFormatting>
  <conditionalFormatting sqref="O4:O38">
    <cfRule type="cellIs" dxfId="43" priority="41" operator="equal">
      <formula>"-"</formula>
    </cfRule>
    <cfRule type="cellIs" dxfId="42" priority="42" operator="between">
      <formula>0.9</formula>
      <formula>1</formula>
    </cfRule>
    <cfRule type="cellIs" dxfId="41" priority="43" operator="between">
      <formula>0.7</formula>
      <formula>0.899</formula>
    </cfRule>
    <cfRule type="cellIs" dxfId="40" priority="44" operator="lessThan">
      <formula>0.699</formula>
    </cfRule>
  </conditionalFormatting>
  <conditionalFormatting sqref="O4:O38">
    <cfRule type="cellIs" dxfId="39" priority="37" operator="equal">
      <formula>"-"</formula>
    </cfRule>
    <cfRule type="cellIs" dxfId="38" priority="38" operator="lessThan">
      <formula>0.699</formula>
    </cfRule>
    <cfRule type="cellIs" dxfId="37" priority="39" operator="between">
      <formula>0.9</formula>
      <formula>1</formula>
    </cfRule>
    <cfRule type="cellIs" dxfId="36" priority="40" operator="between">
      <formula>0.7</formula>
      <formula>"89.99%"</formula>
    </cfRule>
  </conditionalFormatting>
  <conditionalFormatting sqref="O4:O38">
    <cfRule type="cellIs" dxfId="35" priority="33" operator="equal">
      <formula>"-"</formula>
    </cfRule>
    <cfRule type="cellIs" dxfId="34" priority="34" operator="lessThan">
      <formula>0.699</formula>
    </cfRule>
    <cfRule type="cellIs" dxfId="33" priority="35" operator="between">
      <formula>0.7</formula>
      <formula>0.899</formula>
    </cfRule>
    <cfRule type="cellIs" dxfId="32" priority="36" operator="between">
      <formula>0.9</formula>
      <formula>1</formula>
    </cfRule>
  </conditionalFormatting>
  <conditionalFormatting sqref="O4:O38">
    <cfRule type="cellIs" dxfId="31" priority="29" operator="equal">
      <formula>"-"</formula>
    </cfRule>
    <cfRule type="cellIs" dxfId="30" priority="30" operator="lessThan">
      <formula>0.699</formula>
    </cfRule>
    <cfRule type="cellIs" dxfId="29" priority="31" operator="between">
      <formula>0.7</formula>
      <formula>0.9166666</formula>
    </cfRule>
    <cfRule type="cellIs" dxfId="28" priority="32" operator="between">
      <formula>0.9167</formula>
      <formula>1</formula>
    </cfRule>
  </conditionalFormatting>
  <conditionalFormatting sqref="N4:N38">
    <cfRule type="cellIs" dxfId="27" priority="25" operator="equal">
      <formula>"-"</formula>
    </cfRule>
    <cfRule type="cellIs" dxfId="26" priority="26" operator="between">
      <formula>0.9</formula>
      <formula>1</formula>
    </cfRule>
    <cfRule type="cellIs" dxfId="25" priority="27" operator="between">
      <formula>0.7</formula>
      <formula>0.899</formula>
    </cfRule>
    <cfRule type="cellIs" dxfId="24" priority="28" operator="between">
      <formula>0</formula>
      <formula>0.699</formula>
    </cfRule>
  </conditionalFormatting>
  <conditionalFormatting sqref="N4:N38">
    <cfRule type="cellIs" dxfId="23" priority="21" operator="equal">
      <formula>"-"</formula>
    </cfRule>
    <cfRule type="cellIs" dxfId="22" priority="22" operator="lessThan">
      <formula>0.699</formula>
    </cfRule>
    <cfRule type="cellIs" dxfId="21" priority="23" operator="between">
      <formula>0.7</formula>
      <formula>0.8999</formula>
    </cfRule>
    <cfRule type="cellIs" dxfId="20" priority="24" operator="between">
      <formula>0.9</formula>
      <formula>1</formula>
    </cfRule>
  </conditionalFormatting>
  <conditionalFormatting sqref="N4:N38">
    <cfRule type="cellIs" dxfId="19" priority="17" operator="equal">
      <formula>"-"</formula>
    </cfRule>
    <cfRule type="cellIs" dxfId="18" priority="18" operator="lessThan">
      <formula>0.69999</formula>
    </cfRule>
    <cfRule type="cellIs" dxfId="17" priority="19" operator="between">
      <formula>0.7</formula>
      <formula>0.8999</formula>
    </cfRule>
    <cfRule type="cellIs" dxfId="16" priority="20" operator="between">
      <formula>0.9</formula>
      <formula>1</formula>
    </cfRule>
  </conditionalFormatting>
  <conditionalFormatting sqref="N4:N38">
    <cfRule type="cellIs" dxfId="15" priority="13" operator="equal">
      <formula>"-"</formula>
    </cfRule>
    <cfRule type="cellIs" dxfId="14" priority="14" operator="between">
      <formula>0.9</formula>
      <formula>1</formula>
    </cfRule>
    <cfRule type="cellIs" dxfId="13" priority="15" operator="between">
      <formula>0.7</formula>
      <formula>0.899</formula>
    </cfRule>
    <cfRule type="cellIs" dxfId="12" priority="16" operator="lessThan">
      <formula>0.699</formula>
    </cfRule>
  </conditionalFormatting>
  <conditionalFormatting sqref="N4:N38">
    <cfRule type="cellIs" dxfId="11" priority="9" operator="equal">
      <formula>"-"</formula>
    </cfRule>
    <cfRule type="cellIs" dxfId="10" priority="10" operator="lessThan">
      <formula>0.699</formula>
    </cfRule>
    <cfRule type="cellIs" dxfId="9" priority="11" operator="between">
      <formula>0.9</formula>
      <formula>1</formula>
    </cfRule>
    <cfRule type="cellIs" dxfId="8" priority="12" operator="between">
      <formula>0.7</formula>
      <formula>"89.99%"</formula>
    </cfRule>
  </conditionalFormatting>
  <conditionalFormatting sqref="N4:N38">
    <cfRule type="cellIs" dxfId="7" priority="5" operator="equal">
      <formula>"-"</formula>
    </cfRule>
    <cfRule type="cellIs" dxfId="6" priority="6" operator="lessThan">
      <formula>0.699</formula>
    </cfRule>
    <cfRule type="cellIs" dxfId="5" priority="7" operator="between">
      <formula>0.7</formula>
      <formula>0.899</formula>
    </cfRule>
    <cfRule type="cellIs" dxfId="4" priority="8" operator="between">
      <formula>0.9</formula>
      <formula>1</formula>
    </cfRule>
  </conditionalFormatting>
  <conditionalFormatting sqref="N4:N38">
    <cfRule type="cellIs" dxfId="3" priority="1" operator="equal">
      <formula>"-"</formula>
    </cfRule>
    <cfRule type="cellIs" dxfId="2" priority="2" operator="lessThan">
      <formula>0.699</formula>
    </cfRule>
    <cfRule type="cellIs" dxfId="1" priority="3" operator="between">
      <formula>0.7</formula>
      <formula>0.9166666</formula>
    </cfRule>
    <cfRule type="cellIs" dxfId="0" priority="4" operator="between">
      <formula>0.9167</formula>
      <formula>1</formula>
    </cfRule>
  </conditionalFormatting>
  <printOptions horizontalCentered="1" verticalCentered="1"/>
  <pageMargins left="0.31496062992125984" right="0.31496062992125984" top="0.74803149606299213" bottom="0.74803149606299213" header="0.31496062992125984" footer="0.31496062992125984"/>
  <pageSetup scale="35" orientation="landscape" r:id="rId1"/>
  <rowBreaks count="1" manualBreakCount="1">
    <brk id="28" max="14" man="1"/>
  </rowBreaks>
  <colBreaks count="1" manualBreakCount="1">
    <brk id="15" max="4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Transito y Transporte</vt:lpstr>
      <vt:lpstr>'Transito y Transporte'!Área_de_impresión</vt:lpstr>
      <vt:lpstr>'Transito y Transporte'!Títulos_a_imprimir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2017-01-31T20:38:04Z</dcterms:created>
  <dcterms:modified xsi:type="dcterms:W3CDTF">2017-01-31T20:40:48Z</dcterms:modified>
</cp:coreProperties>
</file>